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C:\Users\Sotiris\Desktop\Ερατοσθένης 2018\"/>
    </mc:Choice>
  </mc:AlternateContent>
  <bookViews>
    <workbookView xWindow="0" yWindow="0" windowWidth="14370" windowHeight="7515"/>
  </bookViews>
  <sheets>
    <sheet name="1 Σχολείο Υπολογίστε R  Γης" sheetId="1" r:id="rId1"/>
    <sheet name="2 Σχολεία Υπολογίστε R  Γης " sheetId="4" r:id="rId2"/>
    <sheet name="Πίνακας ευρεσης εφ. γωνιας" sheetId="2" r:id="rId3"/>
  </sheets>
  <calcPr calcId="162913"/>
</workbook>
</file>

<file path=xl/calcChain.xml><?xml version="1.0" encoding="utf-8"?>
<calcChain xmlns="http://schemas.openxmlformats.org/spreadsheetml/2006/main">
  <c r="B5" i="4" l="1"/>
  <c r="B6" i="4" s="1"/>
  <c r="B7" i="4" s="1"/>
  <c r="B9" i="4" s="1"/>
  <c r="B11" i="4" s="1"/>
  <c r="B12" i="4" s="1"/>
  <c r="B14" i="4" s="1"/>
  <c r="L30" i="2"/>
  <c r="M30" i="2"/>
  <c r="L31" i="2"/>
  <c r="M31" i="2"/>
  <c r="L32" i="2"/>
  <c r="M32" i="2" s="1"/>
  <c r="L3" i="2"/>
  <c r="M3" i="2"/>
  <c r="L4" i="2"/>
  <c r="M4" i="2"/>
  <c r="L5" i="2"/>
  <c r="M5" i="2"/>
  <c r="L6" i="2"/>
  <c r="M6" i="2" s="1"/>
  <c r="L7" i="2"/>
  <c r="M7" i="2"/>
  <c r="L8" i="2"/>
  <c r="M8" i="2"/>
  <c r="L9" i="2"/>
  <c r="M9" i="2"/>
  <c r="L10" i="2"/>
  <c r="M10" i="2" s="1"/>
  <c r="L11" i="2"/>
  <c r="M11" i="2"/>
  <c r="L12" i="2"/>
  <c r="M12" i="2"/>
  <c r="L13" i="2"/>
  <c r="M13" i="2"/>
  <c r="L14" i="2"/>
  <c r="M14" i="2" s="1"/>
  <c r="L15" i="2"/>
  <c r="M15" i="2"/>
  <c r="L16" i="2"/>
  <c r="M16" i="2"/>
  <c r="L17" i="2"/>
  <c r="M17" i="2"/>
  <c r="L18" i="2"/>
  <c r="M18" i="2" s="1"/>
  <c r="L19" i="2"/>
  <c r="M19" i="2"/>
  <c r="L20" i="2"/>
  <c r="M20" i="2"/>
  <c r="L21" i="2"/>
  <c r="M21" i="2"/>
  <c r="L22" i="2"/>
  <c r="M22" i="2" s="1"/>
  <c r="L23" i="2"/>
  <c r="M23" i="2"/>
  <c r="L24" i="2"/>
  <c r="M24" i="2"/>
  <c r="L25" i="2"/>
  <c r="M25" i="2"/>
  <c r="L26" i="2"/>
  <c r="M26" i="2" s="1"/>
  <c r="L27" i="2"/>
  <c r="M27" i="2"/>
  <c r="L28" i="2"/>
  <c r="M28" i="2"/>
  <c r="L29" i="2"/>
  <c r="M29" i="2"/>
  <c r="L2" i="2"/>
  <c r="M2" i="2" s="1"/>
  <c r="I5" i="2"/>
  <c r="I10" i="2"/>
  <c r="I13" i="2"/>
  <c r="I18" i="2"/>
  <c r="I21" i="2"/>
  <c r="I22" i="2"/>
  <c r="I26" i="2"/>
  <c r="I29" i="2"/>
  <c r="I30" i="2"/>
  <c r="F5" i="2"/>
  <c r="F8" i="2"/>
  <c r="F9" i="2"/>
  <c r="F13" i="2"/>
  <c r="F16" i="2"/>
  <c r="F17" i="2"/>
  <c r="F21" i="2"/>
  <c r="F24" i="2"/>
  <c r="F25" i="2"/>
  <c r="F29" i="2"/>
  <c r="F32" i="2"/>
  <c r="F3" i="2"/>
  <c r="C9" i="2"/>
  <c r="C10" i="2"/>
  <c r="C17" i="2"/>
  <c r="C18" i="2"/>
  <c r="C25" i="2"/>
  <c r="C26" i="2"/>
  <c r="C2" i="2"/>
  <c r="H32" i="2"/>
  <c r="H31" i="2"/>
  <c r="I31" i="2" s="1"/>
  <c r="H30" i="2"/>
  <c r="H29" i="2"/>
  <c r="H28" i="2"/>
  <c r="I28" i="2" s="1"/>
  <c r="H27" i="2"/>
  <c r="I27" i="2" s="1"/>
  <c r="H26" i="2"/>
  <c r="H25" i="2"/>
  <c r="I25" i="2" s="1"/>
  <c r="H24" i="2"/>
  <c r="I24" i="2" s="1"/>
  <c r="H23" i="2"/>
  <c r="I23" i="2" s="1"/>
  <c r="H22" i="2"/>
  <c r="H21" i="2"/>
  <c r="H20" i="2"/>
  <c r="I20" i="2" s="1"/>
  <c r="H19" i="2"/>
  <c r="I19" i="2" s="1"/>
  <c r="H18" i="2"/>
  <c r="H17" i="2"/>
  <c r="I17" i="2" s="1"/>
  <c r="H16" i="2"/>
  <c r="I16" i="2" s="1"/>
  <c r="H15" i="2"/>
  <c r="I15" i="2" s="1"/>
  <c r="H14" i="2"/>
  <c r="I14" i="2" s="1"/>
  <c r="H13" i="2"/>
  <c r="H12" i="2"/>
  <c r="I12" i="2" s="1"/>
  <c r="H11" i="2"/>
  <c r="I11" i="2" s="1"/>
  <c r="H10" i="2"/>
  <c r="H9" i="2"/>
  <c r="I9" i="2" s="1"/>
  <c r="H8" i="2"/>
  <c r="I8" i="2" s="1"/>
  <c r="H7" i="2"/>
  <c r="I7" i="2" s="1"/>
  <c r="H6" i="2"/>
  <c r="I6" i="2" s="1"/>
  <c r="H5" i="2"/>
  <c r="H4" i="2"/>
  <c r="I4" i="2" s="1"/>
  <c r="H3" i="2"/>
  <c r="I3" i="2" s="1"/>
  <c r="E32" i="2"/>
  <c r="E31" i="2"/>
  <c r="F31" i="2" s="1"/>
  <c r="E30" i="2"/>
  <c r="F30" i="2" s="1"/>
  <c r="E29" i="2"/>
  <c r="E28" i="2"/>
  <c r="F28" i="2" s="1"/>
  <c r="E27" i="2"/>
  <c r="F27" i="2" s="1"/>
  <c r="E26" i="2"/>
  <c r="F26" i="2" s="1"/>
  <c r="E25" i="2"/>
  <c r="E24" i="2"/>
  <c r="E23" i="2"/>
  <c r="F23" i="2" s="1"/>
  <c r="E22" i="2"/>
  <c r="F22" i="2" s="1"/>
  <c r="E21" i="2"/>
  <c r="E20" i="2"/>
  <c r="F20" i="2" s="1"/>
  <c r="E19" i="2"/>
  <c r="F19" i="2" s="1"/>
  <c r="E18" i="2"/>
  <c r="F18" i="2" s="1"/>
  <c r="E17" i="2"/>
  <c r="E16" i="2"/>
  <c r="E15" i="2"/>
  <c r="F15" i="2" s="1"/>
  <c r="E14" i="2"/>
  <c r="F14" i="2" s="1"/>
  <c r="E13" i="2"/>
  <c r="E12" i="2"/>
  <c r="F12" i="2" s="1"/>
  <c r="E11" i="2"/>
  <c r="F11" i="2" s="1"/>
  <c r="E10" i="2"/>
  <c r="F10" i="2" s="1"/>
  <c r="E9" i="2"/>
  <c r="E8" i="2"/>
  <c r="E7" i="2"/>
  <c r="F7" i="2" s="1"/>
  <c r="E6" i="2"/>
  <c r="F6" i="2" s="1"/>
  <c r="E5" i="2"/>
  <c r="E4" i="2"/>
  <c r="F4" i="2" s="1"/>
  <c r="E3" i="2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B10" i="2"/>
  <c r="B11" i="2"/>
  <c r="C11" i="2" s="1"/>
  <c r="B12" i="2"/>
  <c r="C12" i="2" s="1"/>
  <c r="B13" i="2"/>
  <c r="C13" i="2" s="1"/>
  <c r="B14" i="2"/>
  <c r="C14" i="2" s="1"/>
  <c r="B15" i="2"/>
  <c r="C15" i="2" s="1"/>
  <c r="B16" i="2"/>
  <c r="C16" i="2" s="1"/>
  <c r="B17" i="2"/>
  <c r="B18" i="2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25" i="2"/>
  <c r="B26" i="2"/>
  <c r="B27" i="2"/>
  <c r="C27" i="2" s="1"/>
  <c r="B28" i="2"/>
  <c r="C28" i="2" s="1"/>
  <c r="B29" i="2"/>
  <c r="C29" i="2" s="1"/>
  <c r="B30" i="2"/>
  <c r="C30" i="2" s="1"/>
  <c r="B31" i="2"/>
  <c r="C31" i="2" s="1"/>
  <c r="B32" i="2"/>
  <c r="C32" i="2" s="1"/>
  <c r="B2" i="2"/>
  <c r="B5" i="1"/>
  <c r="B6" i="1" s="1"/>
  <c r="B7" i="1" s="1"/>
  <c r="B9" i="1" s="1"/>
  <c r="B11" i="1" s="1"/>
  <c r="B12" i="1" s="1"/>
  <c r="B14" i="1" s="1"/>
</calcChain>
</file>

<file path=xl/comments1.xml><?xml version="1.0" encoding="utf-8"?>
<comments xmlns="http://schemas.openxmlformats.org/spreadsheetml/2006/main">
  <authors>
    <author>Sotiris</author>
    <author>COMPUTER1</author>
    <author>Toula</author>
  </authors>
  <commentList>
    <comment ref="A7" authorId="0" shapeId="0">
      <text>
        <r>
          <rPr>
            <b/>
            <sz val="9"/>
            <color indexed="81"/>
            <rFont val="Tahoma"/>
            <charset val="1"/>
          </rPr>
          <t>Είναι η Γωνία που υπολογίσατε εσείς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8" authorId="1" shapeId="0">
      <text>
        <r>
          <rPr>
            <b/>
            <sz val="8"/>
            <color indexed="81"/>
            <rFont val="Tahoma"/>
            <family val="2"/>
            <charset val="161"/>
          </rPr>
          <t>Είναι η γωνία που βρήκε το συνεργαζόμενο σχολείο. Στις ημερομηνίες των Ισημεριών ως αναφορά μπορείτε να πάρετε τον Ισημερινό με γωνία 0 μοίρες</t>
        </r>
      </text>
    </comment>
    <comment ref="B8" authorId="0" shapeId="0">
      <text>
        <r>
          <rPr>
            <sz val="9"/>
            <color indexed="81"/>
            <rFont val="Tahoma"/>
            <charset val="1"/>
          </rPr>
          <t xml:space="preserve">Αφήστε κενό ή γράψε 0 όταν η δευτερη θέση θεωρείται ο Ισημερινός. Αν συνεργάζεστε με άλλο σχολειο βάλτε τη γωνία που υπολόγισε το άλλο σχολειο
</t>
        </r>
      </text>
    </comment>
    <comment ref="E8" authorId="1" shapeId="0">
      <text>
        <r>
          <rPr>
            <b/>
            <sz val="8"/>
            <color indexed="81"/>
            <rFont val="Tahoma"/>
            <family val="2"/>
            <charset val="161"/>
          </rPr>
          <t>Στον Ισημερινό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A10" authorId="2" shapeId="0">
      <text>
        <r>
          <rPr>
            <sz val="9"/>
            <color indexed="81"/>
            <rFont val="Tahoma"/>
            <family val="2"/>
            <charset val="161"/>
          </rPr>
          <t>Βρείτε την από το Google Earh  ή από τον υπερσύνδεσμο που ανοίγει αν πατήσετε εδώ. Προσοχή: επιλέξτε η απόσταση να εμφανιζεται σε Km</t>
        </r>
      </text>
    </comment>
  </commentList>
</comments>
</file>

<file path=xl/comments2.xml><?xml version="1.0" encoding="utf-8"?>
<comments xmlns="http://schemas.openxmlformats.org/spreadsheetml/2006/main">
  <authors>
    <author>Sotiris</author>
    <author>COMPUTER1</author>
    <author>Toula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Είναι η Γωνία που υπολογίσατε εσείς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Είναι η γωνία που βρήκε το συνεργαζόμενο σχολείο. </t>
        </r>
      </text>
    </comment>
    <comment ref="E8" authorId="1" shapeId="0">
      <text>
        <r>
          <rPr>
            <b/>
            <sz val="8"/>
            <color indexed="81"/>
            <rFont val="Tahoma"/>
            <family val="2"/>
            <charset val="161"/>
          </rPr>
          <t>Στον Ισημερινό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>Προκύπτει από τη διαφορά γωνιών
φ=|θ1-θ2|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2" shapeId="0">
      <text>
        <r>
          <rPr>
            <sz val="9"/>
            <color indexed="81"/>
            <rFont val="Tahoma"/>
            <family val="2"/>
            <charset val="161"/>
          </rPr>
          <t>Βρείτε το από το Google Earh  ή από τον υπερσύνδεσμο που ανοίγει αν πατήσετε εδώ. Προσοχή: επιλέξτε η απόσταση να εμφανιζεται σε Km</t>
        </r>
      </text>
    </comment>
  </commentList>
</comments>
</file>

<file path=xl/sharedStrings.xml><?xml version="1.0" encoding="utf-8"?>
<sst xmlns="http://schemas.openxmlformats.org/spreadsheetml/2006/main" count="64" uniqueCount="28">
  <si>
    <t>Ύψος ράβδου</t>
  </si>
  <si>
    <t>Μήκος σκιάς</t>
  </si>
  <si>
    <t>cm</t>
  </si>
  <si>
    <t>rad</t>
  </si>
  <si>
    <t>μοίρες</t>
  </si>
  <si>
    <t>θ1</t>
  </si>
  <si>
    <t>θ2</t>
  </si>
  <si>
    <t>επίκεντρη γωνία φ</t>
  </si>
  <si>
    <t>Απόσταση</t>
  </si>
  <si>
    <t>Περίμετρος</t>
  </si>
  <si>
    <t>Μέση ακτίνα</t>
  </si>
  <si>
    <t>Km</t>
  </si>
  <si>
    <t>Διαφορά ακτίνας</t>
  </si>
  <si>
    <t>Συμπληρώστε ΜΟΜΟ τα κελιά με κίτρινο χρώμα. Τα υπόλοιπα κελιά θα συμπληρωθούν αυτόματα</t>
  </si>
  <si>
    <t>Το σφάλμα υπολογίστηκε θεωρώντας την μέση ακτίνα της Γης 6.371 Km</t>
  </si>
  <si>
    <t>Υπεύθυνος ΕΚΦΕ Σερρών</t>
  </si>
  <si>
    <t>Γωνία</t>
  </si>
  <si>
    <t>Εφαπτομένη</t>
  </si>
  <si>
    <t>εφφ (ΤΑΣ)</t>
  </si>
  <si>
    <t>εφφ (ΤΑΣ)=ΤΣ/ΤΑ</t>
  </si>
  <si>
    <r>
      <t>εφθ</t>
    </r>
    <r>
      <rPr>
        <vertAlign val="subscript"/>
        <sz val="11"/>
        <rFont val="Arial"/>
        <family val="2"/>
        <charset val="161"/>
      </rPr>
      <t>1</t>
    </r>
    <r>
      <rPr>
        <sz val="11"/>
        <rFont val="Arial"/>
        <family val="2"/>
        <charset val="161"/>
      </rPr>
      <t xml:space="preserve"> (Τ</t>
    </r>
    <r>
      <rPr>
        <vertAlign val="subscript"/>
        <sz val="11"/>
        <rFont val="Arial"/>
        <family val="2"/>
        <charset val="161"/>
      </rPr>
      <t>1</t>
    </r>
    <r>
      <rPr>
        <sz val="11"/>
        <rFont val="Arial"/>
        <family val="2"/>
        <charset val="161"/>
      </rPr>
      <t>Α</t>
    </r>
    <r>
      <rPr>
        <vertAlign val="subscript"/>
        <sz val="11"/>
        <rFont val="Arial"/>
        <family val="2"/>
        <charset val="161"/>
      </rPr>
      <t>1</t>
    </r>
    <r>
      <rPr>
        <sz val="11"/>
        <rFont val="Arial"/>
        <family val="2"/>
        <charset val="161"/>
      </rPr>
      <t>Σ</t>
    </r>
    <r>
      <rPr>
        <vertAlign val="subscript"/>
        <sz val="11"/>
        <rFont val="Arial"/>
        <family val="2"/>
        <charset val="161"/>
      </rPr>
      <t>1</t>
    </r>
    <r>
      <rPr>
        <sz val="11"/>
        <rFont val="Arial"/>
        <family val="2"/>
        <charset val="161"/>
      </rPr>
      <t>)</t>
    </r>
  </si>
  <si>
    <r>
      <t>θ</t>
    </r>
    <r>
      <rPr>
        <vertAlign val="subscript"/>
        <sz val="11"/>
        <rFont val="Arial"/>
        <family val="2"/>
        <charset val="161"/>
      </rPr>
      <t>1</t>
    </r>
  </si>
  <si>
    <r>
      <t>θ</t>
    </r>
    <r>
      <rPr>
        <vertAlign val="subscript"/>
        <sz val="11"/>
        <rFont val="Arial"/>
        <family val="2"/>
        <charset val="161"/>
      </rPr>
      <t>2</t>
    </r>
  </si>
  <si>
    <t>Μανδηλιώτης Σωτήρης</t>
  </si>
  <si>
    <t>Ακτίνα που υπολογίσατε</t>
  </si>
  <si>
    <t>Διαφορά</t>
  </si>
  <si>
    <t>φ (ΤΑΣ)</t>
  </si>
  <si>
    <t>επίκεντρη γωνία φ (ΙΚΤ)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</si>
</sst>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charset val="161"/>
    </font>
    <font>
      <sz val="10"/>
      <name val="Arial"/>
      <charset val="161"/>
    </font>
    <font>
      <sz val="8"/>
      <name val="Arial"/>
      <family val="2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i/>
      <sz val="11"/>
      <name val="Arial"/>
      <family val="2"/>
      <charset val="161"/>
    </font>
    <font>
      <sz val="10"/>
      <name val="Arial"/>
      <family val="2"/>
      <charset val="161"/>
    </font>
    <font>
      <vertAlign val="subscript"/>
      <sz val="11"/>
      <name val="Arial"/>
      <family val="2"/>
      <charset val="161"/>
    </font>
    <font>
      <u/>
      <sz val="10"/>
      <color theme="10"/>
      <name val="Arial"/>
      <family val="2"/>
      <charset val="161"/>
    </font>
    <font>
      <u/>
      <sz val="11"/>
      <color theme="10"/>
      <name val="Arial"/>
      <family val="2"/>
      <charset val="161"/>
    </font>
    <font>
      <sz val="11"/>
      <color rgb="FF002060"/>
      <name val="Calibri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Fill="1" applyBorder="1"/>
    <xf numFmtId="10" fontId="0" fillId="0" borderId="0" xfId="1" applyNumberFormat="1" applyFont="1" applyFill="1" applyBorder="1"/>
    <xf numFmtId="10" fontId="0" fillId="0" borderId="0" xfId="0" applyNumberFormat="1" applyFill="1" applyBorder="1"/>
    <xf numFmtId="0" fontId="7" fillId="3" borderId="1" xfId="0" applyFont="1" applyFill="1" applyBorder="1" applyProtection="1"/>
    <xf numFmtId="0" fontId="7" fillId="0" borderId="2" xfId="0" applyFont="1" applyBorder="1" applyProtection="1"/>
    <xf numFmtId="0" fontId="7" fillId="3" borderId="3" xfId="0" applyFont="1" applyFill="1" applyBorder="1" applyProtection="1"/>
    <xf numFmtId="0" fontId="7" fillId="3" borderId="4" xfId="0" applyFont="1" applyFill="1" applyBorder="1" applyProtection="1"/>
    <xf numFmtId="0" fontId="7" fillId="3" borderId="5" xfId="0" applyFont="1" applyFill="1" applyBorder="1" applyProtection="1"/>
    <xf numFmtId="0" fontId="13" fillId="3" borderId="1" xfId="2" applyFont="1" applyFill="1" applyBorder="1" applyProtection="1"/>
    <xf numFmtId="0" fontId="7" fillId="3" borderId="6" xfId="0" applyFont="1" applyFill="1" applyBorder="1" applyProtection="1"/>
    <xf numFmtId="10" fontId="7" fillId="0" borderId="7" xfId="1" applyNumberFormat="1" applyFont="1" applyBorder="1" applyProtection="1"/>
    <xf numFmtId="0" fontId="7" fillId="3" borderId="8" xfId="0" applyFont="1" applyFill="1" applyBorder="1" applyProtection="1"/>
    <xf numFmtId="0" fontId="7" fillId="2" borderId="9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0" fillId="0" borderId="0" xfId="0" applyProtection="1"/>
    <xf numFmtId="0" fontId="0" fillId="4" borderId="0" xfId="0" applyFill="1"/>
    <xf numFmtId="0" fontId="0" fillId="5" borderId="0" xfId="0" applyFill="1"/>
    <xf numFmtId="0" fontId="0" fillId="5" borderId="0" xfId="0" applyFill="1" applyBorder="1"/>
    <xf numFmtId="10" fontId="10" fillId="5" borderId="0" xfId="1" applyNumberFormat="1" applyFont="1" applyFill="1" applyBorder="1"/>
    <xf numFmtId="0" fontId="14" fillId="4" borderId="0" xfId="0" applyFont="1" applyFill="1" applyProtection="1"/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8" borderId="10" xfId="0" applyFill="1" applyBorder="1"/>
    <xf numFmtId="0" fontId="0" fillId="7" borderId="3" xfId="0" applyFill="1" applyBorder="1"/>
    <xf numFmtId="0" fontId="0" fillId="9" borderId="10" xfId="0" applyFill="1" applyBorder="1"/>
    <xf numFmtId="0" fontId="0" fillId="8" borderId="3" xfId="0" applyFill="1" applyBorder="1"/>
    <xf numFmtId="0" fontId="6" fillId="10" borderId="11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/>
    </xf>
    <xf numFmtId="0" fontId="6" fillId="10" borderId="13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6" fillId="10" borderId="15" xfId="0" applyFont="1" applyFill="1" applyBorder="1" applyAlignment="1">
      <alignment horizontal="center"/>
    </xf>
    <xf numFmtId="0" fontId="0" fillId="7" borderId="16" xfId="0" applyFill="1" applyBorder="1"/>
    <xf numFmtId="0" fontId="0" fillId="9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8" borderId="21" xfId="0" applyFill="1" applyBorder="1"/>
    <xf numFmtId="0" fontId="0" fillId="8" borderId="19" xfId="0" applyFill="1" applyBorder="1"/>
    <xf numFmtId="0" fontId="0" fillId="8" borderId="20" xfId="0" applyFill="1" applyBorder="1"/>
    <xf numFmtId="0" fontId="0" fillId="9" borderId="21" xfId="0" applyFill="1" applyBorder="1"/>
    <xf numFmtId="0" fontId="0" fillId="9" borderId="19" xfId="0" applyFill="1" applyBorder="1"/>
    <xf numFmtId="0" fontId="0" fillId="9" borderId="22" xfId="0" applyFill="1" applyBorder="1"/>
    <xf numFmtId="0" fontId="6" fillId="10" borderId="23" xfId="0" applyFont="1" applyFill="1" applyBorder="1" applyAlignment="1">
      <alignment horizontal="center" vertical="top"/>
    </xf>
    <xf numFmtId="0" fontId="0" fillId="10" borderId="24" xfId="0" applyFill="1" applyBorder="1" applyAlignment="1">
      <alignment horizontal="center" vertical="top"/>
    </xf>
    <xf numFmtId="0" fontId="6" fillId="10" borderId="25" xfId="0" applyFont="1" applyFill="1" applyBorder="1" applyAlignment="1">
      <alignment horizontal="center" vertical="top"/>
    </xf>
    <xf numFmtId="0" fontId="0" fillId="6" borderId="16" xfId="0" applyFill="1" applyBorder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2" xfId="0" applyFill="1" applyBorder="1"/>
    <xf numFmtId="0" fontId="0" fillId="5" borderId="0" xfId="0" applyFill="1" applyAlignment="1">
      <alignment horizontal="center"/>
    </xf>
    <xf numFmtId="0" fontId="7" fillId="11" borderId="2" xfId="0" applyFont="1" applyFill="1" applyBorder="1" applyProtection="1">
      <protection locked="0"/>
    </xf>
    <xf numFmtId="0" fontId="5" fillId="0" borderId="0" xfId="0" applyFont="1" applyProtection="1"/>
    <xf numFmtId="0" fontId="5" fillId="0" borderId="0" xfId="0" applyFont="1" applyProtection="1">
      <protection locked="0"/>
    </xf>
    <xf numFmtId="0" fontId="7" fillId="0" borderId="0" xfId="0" applyFont="1" applyProtection="1"/>
    <xf numFmtId="0" fontId="7" fillId="3" borderId="1" xfId="0" applyFont="1" applyFill="1" applyBorder="1" applyAlignment="1" applyProtection="1">
      <alignment wrapText="1"/>
    </xf>
    <xf numFmtId="0" fontId="7" fillId="3" borderId="1" xfId="0" applyNumberFormat="1" applyFont="1" applyFill="1" applyBorder="1" applyAlignment="1" applyProtection="1">
      <alignment wrapText="1"/>
    </xf>
    <xf numFmtId="0" fontId="9" fillId="12" borderId="0" xfId="0" applyFont="1" applyFill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0" fillId="5" borderId="0" xfId="0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2</xdr:row>
      <xdr:rowOff>133350</xdr:rowOff>
    </xdr:from>
    <xdr:to>
      <xdr:col>10</xdr:col>
      <xdr:colOff>504825</xdr:colOff>
      <xdr:row>20</xdr:row>
      <xdr:rowOff>276225</xdr:rowOff>
    </xdr:to>
    <xdr:pic>
      <xdr:nvPicPr>
        <xdr:cNvPr id="1061" name="Εικόνα 1">
          <a:extLst>
            <a:ext uri="{FF2B5EF4-FFF2-40B4-BE49-F238E27FC236}">
              <a16:creationId xmlns:a16="http://schemas.microsoft.com/office/drawing/2014/main" id="{D18AF385-A283-4AFE-A1EB-A289787C6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504825"/>
          <a:ext cx="5600700" cy="421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190500</xdr:rowOff>
    </xdr:from>
    <xdr:to>
      <xdr:col>10</xdr:col>
      <xdr:colOff>751414</xdr:colOff>
      <xdr:row>19</xdr:row>
      <xdr:rowOff>0</xdr:rowOff>
    </xdr:to>
    <xdr:pic>
      <xdr:nvPicPr>
        <xdr:cNvPr id="4110" name="Εικόνα 2">
          <a:extLst>
            <a:ext uri="{FF2B5EF4-FFF2-40B4-BE49-F238E27FC236}">
              <a16:creationId xmlns:a16="http://schemas.microsoft.com/office/drawing/2014/main" id="{E1835E40-D96F-4242-86C3-1ED36F9E7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561975"/>
          <a:ext cx="5828239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ftlogic.com/projects-google-maps-distance-calculator.htm?route=41.09347629615095,23.55017066001892|0.0000026822090895318437,23.55047911405563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ftlogic.com/projects-google-maps-distance-calculator.htm?route=41.09347629615095,23.55017066001892|0.0000026822090895318437,23.550479114055634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sqref="A1:K1"/>
    </sheetView>
  </sheetViews>
  <sheetFormatPr defaultRowHeight="12.75" x14ac:dyDescent="0.2"/>
  <cols>
    <col min="1" max="1" width="18.28515625" customWidth="1"/>
    <col min="2" max="2" width="11" bestFit="1" customWidth="1"/>
    <col min="5" max="5" width="15.85546875" bestFit="1" customWidth="1"/>
    <col min="6" max="6" width="9.28515625" bestFit="1" customWidth="1"/>
    <col min="9" max="9" width="16" customWidth="1"/>
    <col min="10" max="10" width="10" bestFit="1" customWidth="1"/>
  </cols>
  <sheetData>
    <row r="1" spans="1:11" ht="14.25" x14ac:dyDescent="0.2">
      <c r="A1" s="61" t="s">
        <v>13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5" thickBot="1" x14ac:dyDescent="0.25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5.5" customHeight="1" x14ac:dyDescent="0.2">
      <c r="A3" s="7" t="s">
        <v>0</v>
      </c>
      <c r="B3" s="13">
        <v>100</v>
      </c>
      <c r="C3" s="8" t="s">
        <v>2</v>
      </c>
      <c r="D3" s="17"/>
      <c r="E3" s="17"/>
      <c r="F3" s="18"/>
      <c r="G3" s="18"/>
      <c r="H3" s="17"/>
      <c r="I3" s="18"/>
      <c r="J3" s="18"/>
      <c r="K3" s="18"/>
    </row>
    <row r="4" spans="1:11" ht="25.5" customHeight="1" x14ac:dyDescent="0.2">
      <c r="A4" s="4" t="s">
        <v>1</v>
      </c>
      <c r="B4" s="14">
        <v>87.2</v>
      </c>
      <c r="C4" s="6" t="s">
        <v>2</v>
      </c>
      <c r="D4" s="17"/>
      <c r="E4" s="17"/>
      <c r="F4" s="18"/>
      <c r="G4" s="18"/>
      <c r="H4" s="17"/>
      <c r="I4" s="18"/>
      <c r="J4" s="18"/>
      <c r="K4" s="18"/>
    </row>
    <row r="5" spans="1:11" ht="25.5" customHeight="1" x14ac:dyDescent="0.2">
      <c r="A5" s="4" t="s">
        <v>18</v>
      </c>
      <c r="B5" s="5">
        <f>B4/B3</f>
        <v>0.872</v>
      </c>
      <c r="C5" s="6"/>
      <c r="D5" s="17"/>
      <c r="E5" s="18"/>
      <c r="F5" s="18"/>
      <c r="G5" s="18"/>
      <c r="H5" s="17"/>
      <c r="I5" s="18"/>
      <c r="J5" s="18"/>
      <c r="K5" s="18"/>
    </row>
    <row r="6" spans="1:11" ht="15.75" hidden="1" customHeight="1" x14ac:dyDescent="0.2">
      <c r="A6" s="4" t="s">
        <v>5</v>
      </c>
      <c r="B6" s="5">
        <f>ATAN(B5)</f>
        <v>0.71712835634062078</v>
      </c>
      <c r="C6" s="6" t="s">
        <v>3</v>
      </c>
      <c r="D6" s="17"/>
      <c r="E6" s="18"/>
      <c r="F6" s="18"/>
      <c r="G6" s="18"/>
      <c r="H6" s="17"/>
      <c r="I6" s="18"/>
      <c r="J6" s="18"/>
      <c r="K6" s="18"/>
    </row>
    <row r="7" spans="1:11" ht="25.5" customHeight="1" x14ac:dyDescent="0.2">
      <c r="A7" s="4" t="s">
        <v>26</v>
      </c>
      <c r="B7" s="5">
        <f>(180*B6)/PI()</f>
        <v>41.088428187471337</v>
      </c>
      <c r="C7" s="6" t="s">
        <v>4</v>
      </c>
      <c r="D7" s="17"/>
      <c r="E7" s="18"/>
      <c r="F7" s="18"/>
      <c r="G7" s="18"/>
      <c r="H7" s="17"/>
      <c r="I7" s="18"/>
      <c r="J7" s="18"/>
      <c r="K7" s="18"/>
    </row>
    <row r="8" spans="1:11" ht="26.25" hidden="1" customHeight="1" x14ac:dyDescent="0.2">
      <c r="A8" s="4" t="s">
        <v>6</v>
      </c>
      <c r="B8" s="55">
        <v>0</v>
      </c>
      <c r="C8" s="6" t="s">
        <v>4</v>
      </c>
      <c r="D8" s="17"/>
      <c r="E8" s="18"/>
      <c r="F8" s="18"/>
      <c r="G8" s="18"/>
      <c r="H8" s="17"/>
      <c r="I8" s="18"/>
      <c r="J8" s="18"/>
      <c r="K8" s="18"/>
    </row>
    <row r="9" spans="1:11" ht="30" customHeight="1" x14ac:dyDescent="0.2">
      <c r="A9" s="60" t="s">
        <v>27</v>
      </c>
      <c r="B9" s="5">
        <f>B7-B8</f>
        <v>41.088428187471337</v>
      </c>
      <c r="C9" s="6" t="s">
        <v>4</v>
      </c>
      <c r="D9" s="17"/>
      <c r="E9" s="18"/>
      <c r="F9" s="18"/>
      <c r="G9" s="18"/>
      <c r="H9" s="17"/>
      <c r="I9" s="18"/>
      <c r="J9" s="18"/>
      <c r="K9" s="18"/>
    </row>
    <row r="10" spans="1:11" ht="25.5" customHeight="1" x14ac:dyDescent="0.2">
      <c r="A10" s="9" t="s">
        <v>8</v>
      </c>
      <c r="B10" s="14">
        <v>4574.5050000000001</v>
      </c>
      <c r="C10" s="6" t="s">
        <v>11</v>
      </c>
      <c r="D10" s="17"/>
      <c r="E10" s="18"/>
      <c r="F10" s="18"/>
      <c r="G10" s="18"/>
      <c r="H10" s="17"/>
      <c r="I10" s="18"/>
      <c r="J10" s="18"/>
      <c r="K10" s="18"/>
    </row>
    <row r="11" spans="1:11" ht="25.5" customHeight="1" x14ac:dyDescent="0.2">
      <c r="A11" s="4" t="s">
        <v>9</v>
      </c>
      <c r="B11" s="5">
        <f>(B10*360)/B9</f>
        <v>40079.941546708964</v>
      </c>
      <c r="C11" s="6" t="s">
        <v>11</v>
      </c>
      <c r="D11" s="17"/>
      <c r="E11" s="18"/>
      <c r="F11" s="18"/>
      <c r="G11" s="18"/>
      <c r="H11" s="17"/>
      <c r="I11" s="18"/>
      <c r="J11" s="18"/>
      <c r="K11" s="18"/>
    </row>
    <row r="12" spans="1:11" ht="30" customHeight="1" x14ac:dyDescent="0.2">
      <c r="A12" s="59" t="s">
        <v>24</v>
      </c>
      <c r="B12" s="5">
        <f>B11/(2*PI())</f>
        <v>6378.9208159929567</v>
      </c>
      <c r="C12" s="6" t="s">
        <v>11</v>
      </c>
      <c r="D12" s="17"/>
      <c r="E12" s="18"/>
      <c r="F12" s="18"/>
      <c r="G12" s="18"/>
      <c r="H12" s="17"/>
      <c r="I12" s="18"/>
      <c r="J12" s="18"/>
      <c r="K12" s="18"/>
    </row>
    <row r="13" spans="1:11" ht="25.5" hidden="1" customHeight="1" x14ac:dyDescent="0.2">
      <c r="A13" s="4" t="s">
        <v>10</v>
      </c>
      <c r="B13" s="5">
        <v>6371</v>
      </c>
      <c r="C13" s="6" t="s">
        <v>11</v>
      </c>
      <c r="D13" s="17"/>
      <c r="E13" s="18"/>
      <c r="F13" s="18"/>
      <c r="G13" s="18"/>
      <c r="H13" s="17"/>
      <c r="I13" s="18"/>
      <c r="J13" s="18"/>
      <c r="K13" s="18"/>
    </row>
    <row r="14" spans="1:11" ht="25.5" customHeight="1" thickBot="1" x14ac:dyDescent="0.25">
      <c r="A14" s="10" t="s">
        <v>25</v>
      </c>
      <c r="B14" s="11">
        <f>(B13-B12)/B13</f>
        <v>-1.2432610254209237E-3</v>
      </c>
      <c r="C14" s="12"/>
      <c r="D14" s="17"/>
      <c r="E14" s="18"/>
      <c r="F14" s="19"/>
      <c r="G14" s="18"/>
      <c r="H14" s="17"/>
      <c r="I14" s="18"/>
      <c r="J14" s="19"/>
      <c r="K14" s="18"/>
    </row>
    <row r="15" spans="1:11" x14ac:dyDescent="0.2">
      <c r="A15" s="57"/>
      <c r="D15" s="17"/>
      <c r="E15" s="17"/>
      <c r="F15" s="17"/>
      <c r="G15" s="17"/>
      <c r="H15" s="17"/>
      <c r="I15" s="17"/>
      <c r="J15" s="17"/>
      <c r="K15" s="17"/>
    </row>
    <row r="16" spans="1:11" ht="14.25" x14ac:dyDescent="0.2">
      <c r="A16" s="58" t="s">
        <v>19</v>
      </c>
      <c r="D16" s="17"/>
      <c r="E16" s="17"/>
      <c r="F16" s="17"/>
      <c r="G16" s="17"/>
      <c r="H16" s="17"/>
      <c r="I16" s="63"/>
      <c r="J16" s="63"/>
      <c r="K16" s="63"/>
    </row>
    <row r="17" spans="1:11" x14ac:dyDescent="0.2">
      <c r="A17" s="15"/>
      <c r="D17" s="17"/>
      <c r="E17" s="17"/>
      <c r="F17" s="17"/>
      <c r="G17" s="17"/>
      <c r="H17" s="17"/>
      <c r="I17" s="18"/>
      <c r="J17" s="18"/>
      <c r="K17" s="18"/>
    </row>
    <row r="18" spans="1:11" x14ac:dyDescent="0.2">
      <c r="A18" s="15"/>
      <c r="D18" s="17"/>
      <c r="E18" s="17"/>
      <c r="F18" s="17"/>
      <c r="G18" s="17"/>
      <c r="H18" s="17"/>
      <c r="I18" s="18"/>
      <c r="J18" s="18"/>
      <c r="K18" s="18"/>
    </row>
    <row r="19" spans="1:11" ht="15" x14ac:dyDescent="0.25">
      <c r="A19" s="20" t="s">
        <v>23</v>
      </c>
      <c r="B19" s="16"/>
      <c r="D19" s="17"/>
      <c r="E19" s="17"/>
      <c r="F19" s="17"/>
      <c r="G19" s="17"/>
      <c r="H19" s="17"/>
      <c r="I19" s="18"/>
      <c r="J19" s="18"/>
      <c r="K19" s="18"/>
    </row>
    <row r="20" spans="1:11" ht="15" x14ac:dyDescent="0.25">
      <c r="A20" s="20" t="s">
        <v>15</v>
      </c>
      <c r="B20" s="16"/>
      <c r="C20">
        <v>2018</v>
      </c>
      <c r="D20" s="17"/>
      <c r="E20" s="17"/>
      <c r="F20" s="17"/>
      <c r="G20" s="17"/>
      <c r="H20" s="17"/>
      <c r="I20" s="18"/>
      <c r="J20" s="18"/>
      <c r="K20" s="18"/>
    </row>
    <row r="21" spans="1:11" ht="32.25" customHeight="1" x14ac:dyDescent="0.25">
      <c r="A21" s="20"/>
      <c r="B21" s="20"/>
      <c r="D21" s="17"/>
      <c r="E21" s="17"/>
      <c r="F21" s="17"/>
      <c r="G21" s="17"/>
      <c r="H21" s="17"/>
      <c r="I21" s="18"/>
      <c r="J21" s="18"/>
      <c r="K21" s="18"/>
    </row>
    <row r="22" spans="1:11" x14ac:dyDescent="0.2">
      <c r="I22" s="1"/>
      <c r="J22" s="1"/>
      <c r="K22" s="1"/>
    </row>
    <row r="23" spans="1:11" x14ac:dyDescent="0.2">
      <c r="I23" s="1"/>
      <c r="J23" s="1"/>
      <c r="K23" s="1"/>
    </row>
    <row r="24" spans="1:11" x14ac:dyDescent="0.2">
      <c r="I24" s="1"/>
      <c r="J24" s="1"/>
      <c r="K24" s="1"/>
    </row>
    <row r="25" spans="1:11" x14ac:dyDescent="0.2">
      <c r="I25" s="1"/>
      <c r="J25" s="1"/>
      <c r="K25" s="1"/>
    </row>
    <row r="26" spans="1:11" x14ac:dyDescent="0.2">
      <c r="I26" s="1"/>
      <c r="J26" s="1"/>
      <c r="K26" s="1"/>
    </row>
    <row r="27" spans="1:11" x14ac:dyDescent="0.2">
      <c r="I27" s="1"/>
      <c r="J27" s="1"/>
      <c r="K27" s="1"/>
    </row>
    <row r="28" spans="1:11" x14ac:dyDescent="0.2">
      <c r="I28" s="1"/>
      <c r="J28" s="2"/>
      <c r="K28" s="1"/>
    </row>
    <row r="29" spans="1:11" x14ac:dyDescent="0.2">
      <c r="I29" s="1"/>
      <c r="J29" s="1"/>
      <c r="K29" s="1"/>
    </row>
    <row r="30" spans="1:11" x14ac:dyDescent="0.2">
      <c r="I30" s="1"/>
      <c r="J30" s="1"/>
      <c r="K30" s="1"/>
    </row>
    <row r="31" spans="1:11" x14ac:dyDescent="0.2">
      <c r="I31" s="1"/>
      <c r="J31" s="1"/>
      <c r="K31" s="1"/>
    </row>
    <row r="32" spans="1:11" x14ac:dyDescent="0.2">
      <c r="I32" s="62"/>
      <c r="J32" s="62"/>
      <c r="K32" s="62"/>
    </row>
    <row r="33" spans="4:11" x14ac:dyDescent="0.2">
      <c r="I33" s="1"/>
      <c r="J33" s="1"/>
      <c r="K33" s="1"/>
    </row>
    <row r="34" spans="4:11" x14ac:dyDescent="0.2">
      <c r="I34" s="1"/>
      <c r="J34" s="1"/>
      <c r="K34" s="1"/>
    </row>
    <row r="35" spans="4:11" x14ac:dyDescent="0.2">
      <c r="I35" s="1"/>
      <c r="J35" s="1"/>
      <c r="K35" s="1"/>
    </row>
    <row r="36" spans="4:11" x14ac:dyDescent="0.2">
      <c r="I36" s="1"/>
      <c r="J36" s="1"/>
      <c r="K36" s="1"/>
    </row>
    <row r="37" spans="4:11" x14ac:dyDescent="0.2">
      <c r="I37" s="1"/>
      <c r="J37" s="1"/>
      <c r="K37" s="1"/>
    </row>
    <row r="38" spans="4:11" x14ac:dyDescent="0.2">
      <c r="I38" s="1"/>
      <c r="J38" s="1"/>
      <c r="K38" s="1"/>
    </row>
    <row r="39" spans="4:11" x14ac:dyDescent="0.2">
      <c r="I39" s="1"/>
      <c r="J39" s="1"/>
      <c r="K39" s="1"/>
    </row>
    <row r="40" spans="4:11" x14ac:dyDescent="0.2">
      <c r="D40" s="62"/>
      <c r="E40" s="62"/>
      <c r="F40" s="62"/>
      <c r="G40" s="62"/>
      <c r="I40" s="1"/>
      <c r="J40" s="1"/>
      <c r="K40" s="1"/>
    </row>
    <row r="41" spans="4:11" x14ac:dyDescent="0.2">
      <c r="D41" s="62"/>
      <c r="E41" s="62"/>
      <c r="F41" s="1"/>
      <c r="G41" s="1"/>
      <c r="I41" s="1"/>
      <c r="J41" s="1"/>
      <c r="K41" s="1"/>
    </row>
    <row r="42" spans="4:11" x14ac:dyDescent="0.2">
      <c r="D42" s="62"/>
      <c r="E42" s="62"/>
      <c r="F42" s="1"/>
      <c r="G42" s="1"/>
      <c r="I42" s="1"/>
      <c r="J42" s="1"/>
      <c r="K42" s="1"/>
    </row>
    <row r="43" spans="4:11" x14ac:dyDescent="0.2">
      <c r="D43" s="62"/>
      <c r="E43" s="62"/>
      <c r="F43" s="3"/>
      <c r="G43" s="1"/>
      <c r="I43" s="1"/>
      <c r="J43" s="1"/>
      <c r="K43" s="1"/>
    </row>
    <row r="44" spans="4:11" x14ac:dyDescent="0.2">
      <c r="D44" s="1"/>
      <c r="E44" s="1"/>
      <c r="F44" s="1"/>
      <c r="G44" s="1"/>
      <c r="I44" s="1"/>
      <c r="J44" s="1"/>
      <c r="K44" s="1"/>
    </row>
    <row r="45" spans="4:11" x14ac:dyDescent="0.2">
      <c r="I45" s="1"/>
      <c r="J45" s="2"/>
      <c r="K45" s="1"/>
    </row>
    <row r="46" spans="4:11" x14ac:dyDescent="0.2">
      <c r="I46" s="1"/>
      <c r="J46" s="1"/>
      <c r="K46" s="1"/>
    </row>
  </sheetData>
  <sheetProtection algorithmName="SHA-512" hashValue="nelZziTjqPMkEDulA6bBnf80bvG6mS701JlixogNIZIq6ClF0HnPSLEpRbMvTjI3c6g2i8GpwhS+XRvTRtKlgg==" saltValue="NCYdLi5J+Xoe0KusJ0RaSQ==" spinCount="100000" sheet="1" objects="1" scenarios="1"/>
  <mergeCells count="8">
    <mergeCell ref="A1:K1"/>
    <mergeCell ref="A2:K2"/>
    <mergeCell ref="D43:E43"/>
    <mergeCell ref="I32:K32"/>
    <mergeCell ref="D41:E41"/>
    <mergeCell ref="D42:E42"/>
    <mergeCell ref="D40:G40"/>
    <mergeCell ref="I16:K16"/>
  </mergeCells>
  <phoneticPr fontId="2" type="noConversion"/>
  <hyperlinks>
    <hyperlink ref="A10" r:id="rId1"/>
  </hyperlinks>
  <pageMargins left="0.75" right="0.75" top="1" bottom="1" header="0.5" footer="0.5"/>
  <pageSetup paperSize="9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workbookViewId="0">
      <selection activeCell="A8" sqref="A8"/>
    </sheetView>
  </sheetViews>
  <sheetFormatPr defaultRowHeight="12.75" x14ac:dyDescent="0.2"/>
  <cols>
    <col min="1" max="1" width="18.28515625" customWidth="1"/>
    <col min="2" max="2" width="11" bestFit="1" customWidth="1"/>
    <col min="5" max="5" width="15.85546875" bestFit="1" customWidth="1"/>
    <col min="6" max="6" width="9.28515625" bestFit="1" customWidth="1"/>
    <col min="9" max="9" width="16" customWidth="1"/>
    <col min="10" max="10" width="10" bestFit="1" customWidth="1"/>
    <col min="11" max="11" width="13.7109375" customWidth="1"/>
  </cols>
  <sheetData>
    <row r="1" spans="1:11" ht="14.25" x14ac:dyDescent="0.2">
      <c r="A1" s="61" t="s">
        <v>13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5" thickBot="1" x14ac:dyDescent="0.25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5.5" customHeight="1" x14ac:dyDescent="0.2">
      <c r="A3" s="7" t="s">
        <v>0</v>
      </c>
      <c r="B3" s="13">
        <v>100</v>
      </c>
      <c r="C3" s="8" t="s">
        <v>2</v>
      </c>
      <c r="D3" s="17"/>
      <c r="E3" s="17"/>
      <c r="F3" s="18"/>
      <c r="G3" s="18"/>
      <c r="H3" s="17"/>
      <c r="I3" s="18"/>
      <c r="J3" s="18"/>
      <c r="K3" s="18"/>
    </row>
    <row r="4" spans="1:11" ht="25.5" customHeight="1" x14ac:dyDescent="0.2">
      <c r="A4" s="4" t="s">
        <v>1</v>
      </c>
      <c r="B4" s="14">
        <v>87.2</v>
      </c>
      <c r="C4" s="6" t="s">
        <v>2</v>
      </c>
      <c r="D4" s="17"/>
      <c r="E4" s="17"/>
      <c r="F4" s="18"/>
      <c r="G4" s="18"/>
      <c r="H4" s="17"/>
      <c r="I4" s="18"/>
      <c r="J4" s="18"/>
      <c r="K4" s="18"/>
    </row>
    <row r="5" spans="1:11" ht="25.5" customHeight="1" x14ac:dyDescent="0.35">
      <c r="A5" s="4" t="s">
        <v>20</v>
      </c>
      <c r="B5" s="5">
        <f>B4/B3</f>
        <v>0.872</v>
      </c>
      <c r="C5" s="6"/>
      <c r="D5" s="17"/>
      <c r="E5" s="18"/>
      <c r="F5" s="18"/>
      <c r="G5" s="18"/>
      <c r="H5" s="17"/>
      <c r="I5" s="18"/>
      <c r="J5" s="18"/>
      <c r="K5" s="18"/>
    </row>
    <row r="6" spans="1:11" ht="21" hidden="1" customHeight="1" x14ac:dyDescent="0.2">
      <c r="A6" s="4" t="s">
        <v>5</v>
      </c>
      <c r="B6" s="5">
        <f>ATAN(B5)</f>
        <v>0.71712835634062078</v>
      </c>
      <c r="C6" s="6" t="s">
        <v>3</v>
      </c>
      <c r="D6" s="17"/>
      <c r="E6" s="18"/>
      <c r="F6" s="18"/>
      <c r="G6" s="18"/>
      <c r="H6" s="17"/>
      <c r="I6" s="18"/>
      <c r="J6" s="18"/>
      <c r="K6" s="18"/>
    </row>
    <row r="7" spans="1:11" ht="25.5" customHeight="1" x14ac:dyDescent="0.35">
      <c r="A7" s="4" t="s">
        <v>21</v>
      </c>
      <c r="B7" s="5">
        <f>(180*B6)/PI()</f>
        <v>41.088428187471337</v>
      </c>
      <c r="C7" s="6" t="s">
        <v>4</v>
      </c>
      <c r="D7" s="17"/>
      <c r="E7" s="18"/>
      <c r="F7" s="18"/>
      <c r="G7" s="18"/>
      <c r="H7" s="17"/>
      <c r="I7" s="18"/>
      <c r="J7" s="18"/>
      <c r="K7" s="18"/>
    </row>
    <row r="8" spans="1:11" ht="25.5" customHeight="1" x14ac:dyDescent="0.35">
      <c r="A8" s="4" t="s">
        <v>22</v>
      </c>
      <c r="B8" s="55">
        <v>36.9</v>
      </c>
      <c r="C8" s="6" t="s">
        <v>4</v>
      </c>
      <c r="D8" s="17"/>
      <c r="E8" s="18"/>
      <c r="F8" s="18"/>
      <c r="G8" s="18"/>
      <c r="H8" s="17"/>
      <c r="I8" s="18"/>
      <c r="J8" s="18"/>
      <c r="K8" s="18"/>
    </row>
    <row r="9" spans="1:11" ht="25.5" customHeight="1" x14ac:dyDescent="0.2">
      <c r="A9" s="4" t="s">
        <v>7</v>
      </c>
      <c r="B9" s="5">
        <f>ABS(B7-B8)</f>
        <v>4.188428187471338</v>
      </c>
      <c r="C9" s="6" t="s">
        <v>4</v>
      </c>
      <c r="D9" s="17"/>
      <c r="E9" s="18"/>
      <c r="F9" s="18"/>
      <c r="G9" s="18"/>
      <c r="H9" s="17"/>
      <c r="I9" s="18"/>
      <c r="J9" s="18"/>
      <c r="K9" s="18"/>
    </row>
    <row r="10" spans="1:11" ht="25.5" customHeight="1" x14ac:dyDescent="0.2">
      <c r="A10" s="9" t="s">
        <v>8</v>
      </c>
      <c r="B10" s="14">
        <v>458</v>
      </c>
      <c r="C10" s="6" t="s">
        <v>11</v>
      </c>
      <c r="D10" s="17"/>
      <c r="E10" s="18"/>
      <c r="F10" s="18"/>
      <c r="G10" s="18"/>
      <c r="H10" s="17"/>
      <c r="I10" s="18"/>
      <c r="J10" s="18"/>
      <c r="K10" s="18"/>
    </row>
    <row r="11" spans="1:11" ht="25.5" customHeight="1" x14ac:dyDescent="0.2">
      <c r="A11" s="4" t="s">
        <v>9</v>
      </c>
      <c r="B11" s="5">
        <f>(B10*360)/B9</f>
        <v>39365.602708242281</v>
      </c>
      <c r="C11" s="6" t="s">
        <v>11</v>
      </c>
      <c r="D11" s="17"/>
      <c r="E11" s="18"/>
      <c r="F11" s="18"/>
      <c r="G11" s="18"/>
      <c r="H11" s="17"/>
      <c r="I11" s="18"/>
      <c r="J11" s="18"/>
      <c r="K11" s="18"/>
    </row>
    <row r="12" spans="1:11" ht="30" customHeight="1" x14ac:dyDescent="0.2">
      <c r="A12" s="59" t="s">
        <v>24</v>
      </c>
      <c r="B12" s="5">
        <f>B11/(2*PI())</f>
        <v>6265.2302588084613</v>
      </c>
      <c r="C12" s="6" t="s">
        <v>11</v>
      </c>
      <c r="D12" s="17"/>
      <c r="E12" s="18"/>
      <c r="F12" s="18"/>
      <c r="G12" s="18"/>
      <c r="H12" s="17"/>
      <c r="I12" s="18"/>
      <c r="J12" s="18"/>
      <c r="K12" s="18"/>
    </row>
    <row r="13" spans="1:11" ht="18.75" hidden="1" customHeight="1" x14ac:dyDescent="0.2">
      <c r="A13" s="4" t="s">
        <v>10</v>
      </c>
      <c r="B13" s="5">
        <v>6371</v>
      </c>
      <c r="C13" s="6" t="s">
        <v>11</v>
      </c>
      <c r="D13" s="17"/>
      <c r="E13" s="18"/>
      <c r="F13" s="18"/>
      <c r="G13" s="18"/>
      <c r="H13" s="17"/>
      <c r="I13" s="18"/>
      <c r="J13" s="18"/>
      <c r="K13" s="18"/>
    </row>
    <row r="14" spans="1:11" ht="25.5" customHeight="1" thickBot="1" x14ac:dyDescent="0.25">
      <c r="A14" s="10" t="s">
        <v>12</v>
      </c>
      <c r="B14" s="11">
        <f>(B13-B12)/B13</f>
        <v>1.6601748735134005E-2</v>
      </c>
      <c r="C14" s="12"/>
      <c r="D14" s="17"/>
      <c r="E14" s="18"/>
      <c r="F14" s="19"/>
      <c r="G14" s="18"/>
      <c r="H14" s="17"/>
      <c r="I14" s="18"/>
      <c r="J14" s="19"/>
      <c r="K14" s="18"/>
    </row>
    <row r="15" spans="1:11" x14ac:dyDescent="0.2">
      <c r="A15" s="57"/>
      <c r="D15" s="17"/>
      <c r="E15" s="17"/>
      <c r="F15" s="17"/>
      <c r="G15" s="17"/>
      <c r="H15" s="17"/>
      <c r="I15" s="17"/>
      <c r="J15" s="17"/>
      <c r="K15" s="17"/>
    </row>
    <row r="16" spans="1:11" ht="14.25" x14ac:dyDescent="0.2">
      <c r="A16" s="58" t="s">
        <v>19</v>
      </c>
      <c r="D16" s="17"/>
      <c r="E16" s="17"/>
      <c r="F16" s="17"/>
      <c r="G16" s="17"/>
      <c r="H16" s="17"/>
      <c r="I16" s="63"/>
      <c r="J16" s="63"/>
      <c r="K16" s="63"/>
    </row>
    <row r="17" spans="1:11" x14ac:dyDescent="0.2">
      <c r="A17" s="56"/>
      <c r="D17" s="17"/>
      <c r="E17" s="17"/>
      <c r="F17" s="17"/>
      <c r="G17" s="17"/>
      <c r="H17" s="17"/>
      <c r="I17" s="54"/>
      <c r="J17" s="54"/>
      <c r="K17" s="54"/>
    </row>
    <row r="18" spans="1:11" x14ac:dyDescent="0.2">
      <c r="A18" s="15"/>
      <c r="D18" s="17"/>
      <c r="E18" s="17"/>
      <c r="F18" s="17"/>
      <c r="G18" s="17"/>
      <c r="H18" s="17"/>
      <c r="I18" s="18"/>
      <c r="J18" s="18"/>
      <c r="K18" s="18"/>
    </row>
    <row r="19" spans="1:11" ht="15" x14ac:dyDescent="0.25">
      <c r="A19" s="20" t="s">
        <v>23</v>
      </c>
      <c r="B19" s="16"/>
      <c r="D19" s="17"/>
      <c r="E19" s="17"/>
      <c r="F19" s="17"/>
      <c r="G19" s="17"/>
      <c r="H19" s="17"/>
      <c r="I19" s="18"/>
      <c r="J19" s="18"/>
      <c r="K19" s="18"/>
    </row>
    <row r="20" spans="1:11" ht="15" x14ac:dyDescent="0.25">
      <c r="A20" s="20" t="s">
        <v>15</v>
      </c>
      <c r="B20" s="16"/>
      <c r="C20">
        <v>2018</v>
      </c>
      <c r="D20" s="17"/>
      <c r="E20" s="17"/>
      <c r="F20" s="17"/>
      <c r="G20" s="17"/>
      <c r="H20" s="17"/>
      <c r="I20" s="18"/>
      <c r="J20" s="18"/>
      <c r="K20" s="18"/>
    </row>
    <row r="21" spans="1:11" x14ac:dyDescent="0.2">
      <c r="I21" s="1"/>
      <c r="J21" s="1"/>
      <c r="K21" s="1"/>
    </row>
    <row r="22" spans="1:11" x14ac:dyDescent="0.2">
      <c r="I22" s="1"/>
      <c r="J22" s="1"/>
      <c r="K22" s="1"/>
    </row>
    <row r="23" spans="1:11" x14ac:dyDescent="0.2">
      <c r="I23" s="1"/>
      <c r="J23" s="1"/>
      <c r="K23" s="1"/>
    </row>
    <row r="24" spans="1:11" x14ac:dyDescent="0.2">
      <c r="I24" s="1"/>
      <c r="J24" s="1"/>
      <c r="K24" s="1"/>
    </row>
    <row r="25" spans="1:11" x14ac:dyDescent="0.2">
      <c r="I25" s="1"/>
      <c r="J25" s="1"/>
      <c r="K25" s="1"/>
    </row>
    <row r="26" spans="1:11" x14ac:dyDescent="0.2">
      <c r="I26" s="1"/>
      <c r="J26" s="1"/>
      <c r="K26" s="1"/>
    </row>
    <row r="27" spans="1:11" x14ac:dyDescent="0.2">
      <c r="I27" s="1"/>
      <c r="J27" s="2"/>
      <c r="K27" s="1"/>
    </row>
    <row r="28" spans="1:11" x14ac:dyDescent="0.2">
      <c r="I28" s="1"/>
      <c r="J28" s="1"/>
      <c r="K28" s="1"/>
    </row>
    <row r="29" spans="1:11" x14ac:dyDescent="0.2">
      <c r="I29" s="1"/>
      <c r="J29" s="1"/>
      <c r="K29" s="1"/>
    </row>
    <row r="30" spans="1:11" x14ac:dyDescent="0.2">
      <c r="I30" s="1"/>
      <c r="J30" s="1"/>
      <c r="K30" s="1"/>
    </row>
    <row r="31" spans="1:11" x14ac:dyDescent="0.2">
      <c r="I31" s="62"/>
      <c r="J31" s="62"/>
      <c r="K31" s="62"/>
    </row>
    <row r="32" spans="1:11" x14ac:dyDescent="0.2">
      <c r="I32" s="1"/>
      <c r="J32" s="1"/>
      <c r="K32" s="1"/>
    </row>
    <row r="33" spans="4:11" x14ac:dyDescent="0.2">
      <c r="I33" s="1"/>
      <c r="J33" s="1"/>
      <c r="K33" s="1"/>
    </row>
    <row r="34" spans="4:11" x14ac:dyDescent="0.2">
      <c r="I34" s="1"/>
      <c r="J34" s="1"/>
      <c r="K34" s="1"/>
    </row>
    <row r="35" spans="4:11" x14ac:dyDescent="0.2">
      <c r="I35" s="1"/>
      <c r="J35" s="1"/>
      <c r="K35" s="1"/>
    </row>
    <row r="36" spans="4:11" x14ac:dyDescent="0.2">
      <c r="I36" s="1"/>
      <c r="J36" s="1"/>
      <c r="K36" s="1"/>
    </row>
    <row r="37" spans="4:11" x14ac:dyDescent="0.2">
      <c r="I37" s="1"/>
      <c r="J37" s="1"/>
      <c r="K37" s="1"/>
    </row>
    <row r="38" spans="4:11" x14ac:dyDescent="0.2">
      <c r="I38" s="1"/>
      <c r="J38" s="1"/>
      <c r="K38" s="1"/>
    </row>
    <row r="39" spans="4:11" x14ac:dyDescent="0.2">
      <c r="D39" s="62"/>
      <c r="E39" s="62"/>
      <c r="F39" s="62"/>
      <c r="G39" s="62"/>
      <c r="I39" s="1"/>
      <c r="J39" s="1"/>
      <c r="K39" s="1"/>
    </row>
    <row r="40" spans="4:11" x14ac:dyDescent="0.2">
      <c r="D40" s="62"/>
      <c r="E40" s="62"/>
      <c r="F40" s="1"/>
      <c r="G40" s="1"/>
      <c r="I40" s="1"/>
      <c r="J40" s="1"/>
      <c r="K40" s="1"/>
    </row>
    <row r="41" spans="4:11" x14ac:dyDescent="0.2">
      <c r="D41" s="62"/>
      <c r="E41" s="62"/>
      <c r="F41" s="1"/>
      <c r="G41" s="1"/>
      <c r="I41" s="1"/>
      <c r="J41" s="1"/>
      <c r="K41" s="1"/>
    </row>
    <row r="42" spans="4:11" x14ac:dyDescent="0.2">
      <c r="D42" s="62"/>
      <c r="E42" s="62"/>
      <c r="F42" s="3"/>
      <c r="G42" s="1"/>
      <c r="I42" s="1"/>
      <c r="J42" s="1"/>
      <c r="K42" s="1"/>
    </row>
    <row r="43" spans="4:11" x14ac:dyDescent="0.2">
      <c r="D43" s="1"/>
      <c r="E43" s="1"/>
      <c r="F43" s="1"/>
      <c r="G43" s="1"/>
      <c r="I43" s="1"/>
      <c r="J43" s="1"/>
      <c r="K43" s="1"/>
    </row>
    <row r="44" spans="4:11" x14ac:dyDescent="0.2">
      <c r="I44" s="1"/>
      <c r="J44" s="2"/>
      <c r="K44" s="1"/>
    </row>
    <row r="45" spans="4:11" x14ac:dyDescent="0.2">
      <c r="I45" s="1"/>
      <c r="J45" s="1"/>
      <c r="K45" s="1"/>
    </row>
  </sheetData>
  <sheetProtection algorithmName="SHA-512" hashValue="tEuwdlvRwba2581/Mv44q5/fmgEUtFHK7xW49HSV515Hdnar1vZD4CDuTCGHrrZPAM8Aa547X92GxrmNIUZ8fw==" saltValue="xFGZPCtapCDo1Hc/upqZGA==" spinCount="100000" sheet="1" objects="1" scenarios="1"/>
  <mergeCells count="8">
    <mergeCell ref="D41:E41"/>
    <mergeCell ref="D42:E42"/>
    <mergeCell ref="A1:K1"/>
    <mergeCell ref="A2:K2"/>
    <mergeCell ref="I16:K16"/>
    <mergeCell ref="I31:K31"/>
    <mergeCell ref="D39:G39"/>
    <mergeCell ref="D40:E40"/>
  </mergeCells>
  <hyperlinks>
    <hyperlink ref="A10" r:id="rId1"/>
  </hyperlinks>
  <pageMargins left="0.75" right="0.75" top="1" bottom="1" header="0.5" footer="0.5"/>
  <pageSetup paperSize="9" orientation="portrait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/>
  </sheetViews>
  <sheetFormatPr defaultRowHeight="12.75" x14ac:dyDescent="0.2"/>
  <cols>
    <col min="1" max="1" width="5.5703125" bestFit="1" customWidth="1"/>
    <col min="2" max="2" width="11.140625" hidden="1" customWidth="1"/>
    <col min="3" max="3" width="11.140625" customWidth="1"/>
    <col min="4" max="4" width="5.5703125" bestFit="1" customWidth="1"/>
    <col min="5" max="5" width="11.140625" hidden="1" customWidth="1"/>
    <col min="6" max="6" width="11.140625" customWidth="1"/>
    <col min="7" max="7" width="5.5703125" bestFit="1" customWidth="1"/>
    <col min="8" max="8" width="11.140625" hidden="1" customWidth="1"/>
    <col min="9" max="9" width="11.140625" customWidth="1"/>
    <col min="11" max="11" width="12" customWidth="1"/>
    <col min="12" max="12" width="0" hidden="1" customWidth="1"/>
  </cols>
  <sheetData>
    <row r="1" spans="1:13" ht="13.5" thickTop="1" x14ac:dyDescent="0.2">
      <c r="A1" s="29" t="s">
        <v>16</v>
      </c>
      <c r="B1" s="30"/>
      <c r="C1" s="31" t="s">
        <v>17</v>
      </c>
      <c r="D1" s="32" t="s">
        <v>16</v>
      </c>
      <c r="E1" s="33"/>
      <c r="F1" s="31" t="s">
        <v>17</v>
      </c>
      <c r="G1" s="32" t="s">
        <v>16</v>
      </c>
      <c r="H1" s="33"/>
      <c r="I1" s="34" t="s">
        <v>17</v>
      </c>
      <c r="K1" s="46" t="s">
        <v>17</v>
      </c>
      <c r="L1" s="47"/>
      <c r="M1" s="48" t="s">
        <v>16</v>
      </c>
    </row>
    <row r="2" spans="1:13" x14ac:dyDescent="0.2">
      <c r="A2" s="35">
        <v>0</v>
      </c>
      <c r="B2" s="22">
        <f>(A2/180)*PI()</f>
        <v>0</v>
      </c>
      <c r="C2" s="26">
        <f>ROUND(TAN(B2),2)</f>
        <v>0</v>
      </c>
      <c r="D2" s="25"/>
      <c r="E2" s="23"/>
      <c r="F2" s="28"/>
      <c r="G2" s="27"/>
      <c r="H2" s="24"/>
      <c r="I2" s="36"/>
      <c r="K2" s="49">
        <v>0.6</v>
      </c>
      <c r="L2" s="21">
        <f>ATAN(K2)</f>
        <v>0.54041950027058416</v>
      </c>
      <c r="M2" s="50">
        <f>ROUND((180*L2)/PI(),2)</f>
        <v>30.96</v>
      </c>
    </row>
    <row r="3" spans="1:13" x14ac:dyDescent="0.2">
      <c r="A3" s="35">
        <v>1</v>
      </c>
      <c r="B3" s="22">
        <f t="shared" ref="B3:B32" si="0">(A3/180)*PI()</f>
        <v>1.7453292519943295E-2</v>
      </c>
      <c r="C3" s="26">
        <f t="shared" ref="C3:C32" si="1">ROUND(TAN(B3),2)</f>
        <v>0.02</v>
      </c>
      <c r="D3" s="25">
        <v>31</v>
      </c>
      <c r="E3" s="23">
        <f t="shared" ref="E3:E32" si="2">(D3/180)*PI()</f>
        <v>0.54105206811824214</v>
      </c>
      <c r="F3" s="28">
        <f>ROUND(TAN(E3),2)</f>
        <v>0.6</v>
      </c>
      <c r="G3" s="27">
        <v>61</v>
      </c>
      <c r="H3" s="24">
        <f t="shared" ref="H3:H32" si="3">(G3/180)*PI()</f>
        <v>1.064650843716541</v>
      </c>
      <c r="I3" s="36">
        <f>ROUND(TAN(H3),2)</f>
        <v>1.8</v>
      </c>
      <c r="K3" s="49">
        <v>0.61</v>
      </c>
      <c r="L3" s="21">
        <f t="shared" ref="L3:L32" si="4">ATAN(K3)</f>
        <v>0.54774001371590242</v>
      </c>
      <c r="M3" s="50">
        <f t="shared" ref="M3:M32" si="5">ROUND((180*L3)/PI(),2)</f>
        <v>31.38</v>
      </c>
    </row>
    <row r="4" spans="1:13" x14ac:dyDescent="0.2">
      <c r="A4" s="35">
        <v>2</v>
      </c>
      <c r="B4" s="22">
        <f t="shared" si="0"/>
        <v>3.4906585039886591E-2</v>
      </c>
      <c r="C4" s="26">
        <f t="shared" si="1"/>
        <v>0.03</v>
      </c>
      <c r="D4" s="25">
        <v>32</v>
      </c>
      <c r="E4" s="23">
        <f t="shared" si="2"/>
        <v>0.55850536063818546</v>
      </c>
      <c r="F4" s="28">
        <f t="shared" ref="F4:F32" si="6">ROUND(TAN(E4),2)</f>
        <v>0.62</v>
      </c>
      <c r="G4" s="27">
        <v>62</v>
      </c>
      <c r="H4" s="24">
        <f t="shared" si="3"/>
        <v>1.0821041362364843</v>
      </c>
      <c r="I4" s="36">
        <f t="shared" ref="I4:I31" si="7">ROUND(TAN(H4),2)</f>
        <v>1.88</v>
      </c>
      <c r="K4" s="49">
        <v>0.62</v>
      </c>
      <c r="L4" s="21">
        <f t="shared" si="4"/>
        <v>0.55499572733858671</v>
      </c>
      <c r="M4" s="50">
        <f t="shared" si="5"/>
        <v>31.8</v>
      </c>
    </row>
    <row r="5" spans="1:13" x14ac:dyDescent="0.2">
      <c r="A5" s="35">
        <v>3</v>
      </c>
      <c r="B5" s="22">
        <f t="shared" si="0"/>
        <v>5.2359877559829883E-2</v>
      </c>
      <c r="C5" s="26">
        <f t="shared" si="1"/>
        <v>0.05</v>
      </c>
      <c r="D5" s="25">
        <v>33</v>
      </c>
      <c r="E5" s="23">
        <f t="shared" si="2"/>
        <v>0.57595865315812866</v>
      </c>
      <c r="F5" s="28">
        <f t="shared" si="6"/>
        <v>0.65</v>
      </c>
      <c r="G5" s="27">
        <v>63</v>
      </c>
      <c r="H5" s="24">
        <f t="shared" si="3"/>
        <v>1.0995574287564276</v>
      </c>
      <c r="I5" s="36">
        <f t="shared" si="7"/>
        <v>1.96</v>
      </c>
      <c r="K5" s="49">
        <v>0.63</v>
      </c>
      <c r="L5" s="21">
        <f t="shared" si="4"/>
        <v>0.56218674390002921</v>
      </c>
      <c r="M5" s="50">
        <f t="shared" si="5"/>
        <v>32.21</v>
      </c>
    </row>
    <row r="6" spans="1:13" x14ac:dyDescent="0.2">
      <c r="A6" s="35">
        <v>4</v>
      </c>
      <c r="B6" s="22">
        <f t="shared" si="0"/>
        <v>6.9813170079773182E-2</v>
      </c>
      <c r="C6" s="26">
        <f t="shared" si="1"/>
        <v>7.0000000000000007E-2</v>
      </c>
      <c r="D6" s="25">
        <v>34</v>
      </c>
      <c r="E6" s="23">
        <f t="shared" si="2"/>
        <v>0.59341194567807198</v>
      </c>
      <c r="F6" s="28">
        <f t="shared" si="6"/>
        <v>0.67</v>
      </c>
      <c r="G6" s="27">
        <v>64</v>
      </c>
      <c r="H6" s="24">
        <f t="shared" si="3"/>
        <v>1.1170107212763709</v>
      </c>
      <c r="I6" s="36">
        <f t="shared" si="7"/>
        <v>2.0499999999999998</v>
      </c>
      <c r="K6" s="49">
        <v>0.64</v>
      </c>
      <c r="L6" s="21">
        <f t="shared" si="4"/>
        <v>0.56931319110066192</v>
      </c>
      <c r="M6" s="50">
        <f t="shared" si="5"/>
        <v>32.619999999999997</v>
      </c>
    </row>
    <row r="7" spans="1:13" x14ac:dyDescent="0.2">
      <c r="A7" s="35">
        <v>5</v>
      </c>
      <c r="B7" s="22">
        <f t="shared" si="0"/>
        <v>8.7266462599716474E-2</v>
      </c>
      <c r="C7" s="26">
        <f t="shared" si="1"/>
        <v>0.09</v>
      </c>
      <c r="D7" s="25">
        <v>35</v>
      </c>
      <c r="E7" s="23">
        <f t="shared" si="2"/>
        <v>0.6108652381980153</v>
      </c>
      <c r="F7" s="28">
        <f t="shared" si="6"/>
        <v>0.7</v>
      </c>
      <c r="G7" s="27">
        <v>65</v>
      </c>
      <c r="H7" s="24">
        <f t="shared" si="3"/>
        <v>1.1344640137963142</v>
      </c>
      <c r="I7" s="36">
        <f t="shared" si="7"/>
        <v>2.14</v>
      </c>
      <c r="K7" s="49">
        <v>0.65</v>
      </c>
      <c r="L7" s="21">
        <f t="shared" si="4"/>
        <v>0.57637522059118373</v>
      </c>
      <c r="M7" s="50">
        <f t="shared" si="5"/>
        <v>33.020000000000003</v>
      </c>
    </row>
    <row r="8" spans="1:13" x14ac:dyDescent="0.2">
      <c r="A8" s="35">
        <v>6</v>
      </c>
      <c r="B8" s="22">
        <f t="shared" si="0"/>
        <v>0.10471975511965977</v>
      </c>
      <c r="C8" s="26">
        <f t="shared" si="1"/>
        <v>0.11</v>
      </c>
      <c r="D8" s="25">
        <v>36</v>
      </c>
      <c r="E8" s="23">
        <f t="shared" si="2"/>
        <v>0.62831853071795862</v>
      </c>
      <c r="F8" s="28">
        <f t="shared" si="6"/>
        <v>0.73</v>
      </c>
      <c r="G8" s="27">
        <v>66</v>
      </c>
      <c r="H8" s="24">
        <f t="shared" si="3"/>
        <v>1.1519173063162573</v>
      </c>
      <c r="I8" s="36">
        <f t="shared" si="7"/>
        <v>2.25</v>
      </c>
      <c r="K8" s="49">
        <v>0.66</v>
      </c>
      <c r="L8" s="21">
        <f t="shared" si="4"/>
        <v>0.58337300699385597</v>
      </c>
      <c r="M8" s="50">
        <f t="shared" si="5"/>
        <v>33.42</v>
      </c>
    </row>
    <row r="9" spans="1:13" x14ac:dyDescent="0.2">
      <c r="A9" s="35">
        <v>7</v>
      </c>
      <c r="B9" s="22">
        <f t="shared" si="0"/>
        <v>0.12217304763960307</v>
      </c>
      <c r="C9" s="26">
        <f t="shared" si="1"/>
        <v>0.12</v>
      </c>
      <c r="D9" s="25">
        <v>37</v>
      </c>
      <c r="E9" s="23">
        <f t="shared" si="2"/>
        <v>0.64577182323790194</v>
      </c>
      <c r="F9" s="28">
        <f t="shared" si="6"/>
        <v>0.75</v>
      </c>
      <c r="G9" s="27">
        <v>67</v>
      </c>
      <c r="H9" s="24">
        <f t="shared" si="3"/>
        <v>1.1693705988362009</v>
      </c>
      <c r="I9" s="36">
        <f t="shared" si="7"/>
        <v>2.36</v>
      </c>
      <c r="K9" s="49">
        <v>0.67</v>
      </c>
      <c r="L9" s="21">
        <f t="shared" si="4"/>
        <v>0.590306746935372</v>
      </c>
      <c r="M9" s="50">
        <f t="shared" si="5"/>
        <v>33.82</v>
      </c>
    </row>
    <row r="10" spans="1:13" x14ac:dyDescent="0.2">
      <c r="A10" s="35">
        <v>8</v>
      </c>
      <c r="B10" s="22">
        <f t="shared" si="0"/>
        <v>0.13962634015954636</v>
      </c>
      <c r="C10" s="26">
        <f t="shared" si="1"/>
        <v>0.14000000000000001</v>
      </c>
      <c r="D10" s="25">
        <v>38</v>
      </c>
      <c r="E10" s="23">
        <f t="shared" si="2"/>
        <v>0.66322511575784526</v>
      </c>
      <c r="F10" s="28">
        <f t="shared" si="6"/>
        <v>0.78</v>
      </c>
      <c r="G10" s="27">
        <v>68</v>
      </c>
      <c r="H10" s="24">
        <f t="shared" si="3"/>
        <v>1.186823891356144</v>
      </c>
      <c r="I10" s="36">
        <f t="shared" si="7"/>
        <v>2.48</v>
      </c>
      <c r="K10" s="49">
        <v>0.68</v>
      </c>
      <c r="L10" s="21">
        <f t="shared" si="4"/>
        <v>0.59717665809267761</v>
      </c>
      <c r="M10" s="50">
        <f t="shared" si="5"/>
        <v>34.22</v>
      </c>
    </row>
    <row r="11" spans="1:13" x14ac:dyDescent="0.2">
      <c r="A11" s="35">
        <v>9</v>
      </c>
      <c r="B11" s="22">
        <f t="shared" si="0"/>
        <v>0.15707963267948966</v>
      </c>
      <c r="C11" s="26">
        <f t="shared" si="1"/>
        <v>0.16</v>
      </c>
      <c r="D11" s="25">
        <v>39</v>
      </c>
      <c r="E11" s="23">
        <f t="shared" si="2"/>
        <v>0.68067840827778858</v>
      </c>
      <c r="F11" s="28">
        <f t="shared" si="6"/>
        <v>0.81</v>
      </c>
      <c r="G11" s="27">
        <v>69</v>
      </c>
      <c r="H11" s="24">
        <f t="shared" si="3"/>
        <v>1.2042771838760875</v>
      </c>
      <c r="I11" s="36">
        <f t="shared" si="7"/>
        <v>2.61</v>
      </c>
      <c r="K11" s="49">
        <v>0.69</v>
      </c>
      <c r="L11" s="21">
        <f t="shared" si="4"/>
        <v>0.60398297825299785</v>
      </c>
      <c r="M11" s="50">
        <f t="shared" si="5"/>
        <v>34.61</v>
      </c>
    </row>
    <row r="12" spans="1:13" x14ac:dyDescent="0.2">
      <c r="A12" s="35">
        <v>10</v>
      </c>
      <c r="B12" s="22">
        <f t="shared" si="0"/>
        <v>0.17453292519943295</v>
      </c>
      <c r="C12" s="26">
        <f t="shared" si="1"/>
        <v>0.18</v>
      </c>
      <c r="D12" s="25">
        <v>40</v>
      </c>
      <c r="E12" s="23">
        <f t="shared" si="2"/>
        <v>0.69813170079773179</v>
      </c>
      <c r="F12" s="28">
        <f t="shared" si="6"/>
        <v>0.84</v>
      </c>
      <c r="G12" s="27">
        <v>70</v>
      </c>
      <c r="H12" s="24">
        <f t="shared" si="3"/>
        <v>1.2217304763960306</v>
      </c>
      <c r="I12" s="36">
        <f t="shared" si="7"/>
        <v>2.75</v>
      </c>
      <c r="K12" s="49">
        <v>0.7</v>
      </c>
      <c r="L12" s="21">
        <f t="shared" si="4"/>
        <v>0.61072596438920856</v>
      </c>
      <c r="M12" s="50">
        <f t="shared" si="5"/>
        <v>34.99</v>
      </c>
    </row>
    <row r="13" spans="1:13" x14ac:dyDescent="0.2">
      <c r="A13" s="35">
        <v>11</v>
      </c>
      <c r="B13" s="22">
        <f t="shared" si="0"/>
        <v>0.19198621771937624</v>
      </c>
      <c r="C13" s="26">
        <f t="shared" si="1"/>
        <v>0.19</v>
      </c>
      <c r="D13" s="25">
        <v>41</v>
      </c>
      <c r="E13" s="23">
        <f t="shared" si="2"/>
        <v>0.71558499331767511</v>
      </c>
      <c r="F13" s="28">
        <f t="shared" si="6"/>
        <v>0.87</v>
      </c>
      <c r="G13" s="27">
        <v>71</v>
      </c>
      <c r="H13" s="24">
        <f t="shared" si="3"/>
        <v>1.2391837689159739</v>
      </c>
      <c r="I13" s="36">
        <f t="shared" si="7"/>
        <v>2.9</v>
      </c>
      <c r="K13" s="49">
        <v>0.71</v>
      </c>
      <c r="L13" s="21">
        <f t="shared" si="4"/>
        <v>0.61740589175157268</v>
      </c>
      <c r="M13" s="50">
        <f t="shared" si="5"/>
        <v>35.369999999999997</v>
      </c>
    </row>
    <row r="14" spans="1:13" x14ac:dyDescent="0.2">
      <c r="A14" s="35">
        <v>12</v>
      </c>
      <c r="B14" s="22">
        <f t="shared" si="0"/>
        <v>0.20943951023931953</v>
      </c>
      <c r="C14" s="26">
        <f t="shared" si="1"/>
        <v>0.21</v>
      </c>
      <c r="D14" s="25">
        <v>42</v>
      </c>
      <c r="E14" s="23">
        <f t="shared" si="2"/>
        <v>0.73303828583761843</v>
      </c>
      <c r="F14" s="28">
        <f t="shared" si="6"/>
        <v>0.9</v>
      </c>
      <c r="G14" s="27">
        <v>72</v>
      </c>
      <c r="H14" s="24">
        <f t="shared" si="3"/>
        <v>1.2566370614359172</v>
      </c>
      <c r="I14" s="36">
        <f t="shared" si="7"/>
        <v>3.08</v>
      </c>
      <c r="K14" s="49">
        <v>0.72</v>
      </c>
      <c r="L14" s="21">
        <f t="shared" si="4"/>
        <v>0.62402305297675686</v>
      </c>
      <c r="M14" s="50">
        <f t="shared" si="5"/>
        <v>35.75</v>
      </c>
    </row>
    <row r="15" spans="1:13" x14ac:dyDescent="0.2">
      <c r="A15" s="35">
        <v>13</v>
      </c>
      <c r="B15" s="22">
        <f t="shared" si="0"/>
        <v>0.22689280275926282</v>
      </c>
      <c r="C15" s="26">
        <f t="shared" si="1"/>
        <v>0.23</v>
      </c>
      <c r="D15" s="25">
        <v>43</v>
      </c>
      <c r="E15" s="23">
        <f t="shared" si="2"/>
        <v>0.75049157835756175</v>
      </c>
      <c r="F15" s="28">
        <f t="shared" si="6"/>
        <v>0.93</v>
      </c>
      <c r="G15" s="27">
        <v>73</v>
      </c>
      <c r="H15" s="24">
        <f t="shared" si="3"/>
        <v>1.2740903539558606</v>
      </c>
      <c r="I15" s="36">
        <f t="shared" si="7"/>
        <v>3.27</v>
      </c>
      <c r="K15" s="49">
        <v>0.73</v>
      </c>
      <c r="L15" s="21">
        <f t="shared" si="4"/>
        <v>0.63057775721493481</v>
      </c>
      <c r="M15" s="50">
        <f t="shared" si="5"/>
        <v>36.130000000000003</v>
      </c>
    </row>
    <row r="16" spans="1:13" x14ac:dyDescent="0.2">
      <c r="A16" s="35">
        <v>14</v>
      </c>
      <c r="B16" s="22">
        <f t="shared" si="0"/>
        <v>0.24434609527920614</v>
      </c>
      <c r="C16" s="26">
        <f t="shared" si="1"/>
        <v>0.25</v>
      </c>
      <c r="D16" s="25">
        <v>44</v>
      </c>
      <c r="E16" s="23">
        <f t="shared" si="2"/>
        <v>0.76794487087750496</v>
      </c>
      <c r="F16" s="28">
        <f t="shared" si="6"/>
        <v>0.97</v>
      </c>
      <c r="G16" s="27">
        <v>74</v>
      </c>
      <c r="H16" s="24">
        <f t="shared" si="3"/>
        <v>1.2915436464758039</v>
      </c>
      <c r="I16" s="36">
        <f t="shared" si="7"/>
        <v>3.49</v>
      </c>
      <c r="K16" s="49">
        <v>0.74</v>
      </c>
      <c r="L16" s="21">
        <f t="shared" si="4"/>
        <v>0.63707032927568352</v>
      </c>
      <c r="M16" s="50">
        <f t="shared" si="5"/>
        <v>36.5</v>
      </c>
    </row>
    <row r="17" spans="1:13" x14ac:dyDescent="0.2">
      <c r="A17" s="35">
        <v>15</v>
      </c>
      <c r="B17" s="22">
        <f t="shared" si="0"/>
        <v>0.26179938779914941</v>
      </c>
      <c r="C17" s="26">
        <f t="shared" si="1"/>
        <v>0.27</v>
      </c>
      <c r="D17" s="25">
        <v>45</v>
      </c>
      <c r="E17" s="23">
        <f t="shared" si="2"/>
        <v>0.78539816339744828</v>
      </c>
      <c r="F17" s="28">
        <f t="shared" si="6"/>
        <v>1</v>
      </c>
      <c r="G17" s="27">
        <v>75</v>
      </c>
      <c r="H17" s="24">
        <f t="shared" si="3"/>
        <v>1.3089969389957472</v>
      </c>
      <c r="I17" s="36">
        <f t="shared" si="7"/>
        <v>3.73</v>
      </c>
      <c r="K17" s="49">
        <v>0.75</v>
      </c>
      <c r="L17" s="21">
        <f t="shared" si="4"/>
        <v>0.64350110879328437</v>
      </c>
      <c r="M17" s="50">
        <f t="shared" si="5"/>
        <v>36.869999999999997</v>
      </c>
    </row>
    <row r="18" spans="1:13" x14ac:dyDescent="0.2">
      <c r="A18" s="35">
        <v>16</v>
      </c>
      <c r="B18" s="22">
        <f t="shared" si="0"/>
        <v>0.27925268031909273</v>
      </c>
      <c r="C18" s="26">
        <f t="shared" si="1"/>
        <v>0.28999999999999998</v>
      </c>
      <c r="D18" s="25">
        <v>46</v>
      </c>
      <c r="E18" s="23">
        <f t="shared" si="2"/>
        <v>0.80285145591739149</v>
      </c>
      <c r="F18" s="28">
        <f t="shared" si="6"/>
        <v>1.04</v>
      </c>
      <c r="G18" s="27">
        <v>76</v>
      </c>
      <c r="H18" s="24">
        <f t="shared" si="3"/>
        <v>1.3264502315156905</v>
      </c>
      <c r="I18" s="36">
        <f t="shared" si="7"/>
        <v>4.01</v>
      </c>
      <c r="K18" s="49">
        <v>0.76</v>
      </c>
      <c r="L18" s="21">
        <f t="shared" si="4"/>
        <v>0.6498704494119476</v>
      </c>
      <c r="M18" s="50">
        <f t="shared" si="5"/>
        <v>37.229999999999997</v>
      </c>
    </row>
    <row r="19" spans="1:13" x14ac:dyDescent="0.2">
      <c r="A19" s="35">
        <v>17</v>
      </c>
      <c r="B19" s="22">
        <f t="shared" si="0"/>
        <v>0.29670597283903599</v>
      </c>
      <c r="C19" s="26">
        <f t="shared" si="1"/>
        <v>0.31</v>
      </c>
      <c r="D19" s="25">
        <v>47</v>
      </c>
      <c r="E19" s="23">
        <f t="shared" si="2"/>
        <v>0.82030474843733492</v>
      </c>
      <c r="F19" s="28">
        <f t="shared" si="6"/>
        <v>1.07</v>
      </c>
      <c r="G19" s="27">
        <v>77</v>
      </c>
      <c r="H19" s="24">
        <f t="shared" si="3"/>
        <v>1.3439035240356336</v>
      </c>
      <c r="I19" s="36">
        <f t="shared" si="7"/>
        <v>4.33</v>
      </c>
      <c r="K19" s="49">
        <v>0.77</v>
      </c>
      <c r="L19" s="21">
        <f t="shared" si="4"/>
        <v>0.65617871799139493</v>
      </c>
      <c r="M19" s="50">
        <f t="shared" si="5"/>
        <v>37.6</v>
      </c>
    </row>
    <row r="20" spans="1:13" x14ac:dyDescent="0.2">
      <c r="A20" s="35">
        <v>18</v>
      </c>
      <c r="B20" s="22">
        <f t="shared" si="0"/>
        <v>0.31415926535897931</v>
      </c>
      <c r="C20" s="26">
        <f t="shared" si="1"/>
        <v>0.32</v>
      </c>
      <c r="D20" s="25">
        <v>48</v>
      </c>
      <c r="E20" s="23">
        <f t="shared" si="2"/>
        <v>0.83775804095727813</v>
      </c>
      <c r="F20" s="28">
        <f t="shared" si="6"/>
        <v>1.1100000000000001</v>
      </c>
      <c r="G20" s="27">
        <v>78</v>
      </c>
      <c r="H20" s="24">
        <f t="shared" si="3"/>
        <v>1.3613568165555772</v>
      </c>
      <c r="I20" s="36">
        <f t="shared" si="7"/>
        <v>4.7</v>
      </c>
      <c r="K20" s="49">
        <v>0.78</v>
      </c>
      <c r="L20" s="21">
        <f t="shared" si="4"/>
        <v>0.66242629383315121</v>
      </c>
      <c r="M20" s="50">
        <f t="shared" si="5"/>
        <v>37.950000000000003</v>
      </c>
    </row>
    <row r="21" spans="1:13" x14ac:dyDescent="0.2">
      <c r="A21" s="35">
        <v>19</v>
      </c>
      <c r="B21" s="22">
        <f t="shared" si="0"/>
        <v>0.33161255787892263</v>
      </c>
      <c r="C21" s="26">
        <f t="shared" si="1"/>
        <v>0.34</v>
      </c>
      <c r="D21" s="25">
        <v>49</v>
      </c>
      <c r="E21" s="23">
        <f t="shared" si="2"/>
        <v>0.85521133347722134</v>
      </c>
      <c r="F21" s="28">
        <f t="shared" si="6"/>
        <v>1.1499999999999999</v>
      </c>
      <c r="G21" s="27">
        <v>79</v>
      </c>
      <c r="H21" s="24">
        <f t="shared" si="3"/>
        <v>1.3788101090755203</v>
      </c>
      <c r="I21" s="36">
        <f t="shared" si="7"/>
        <v>5.14</v>
      </c>
      <c r="K21" s="49">
        <v>0.79</v>
      </c>
      <c r="L21" s="21">
        <f t="shared" si="4"/>
        <v>0.6686135679278209</v>
      </c>
      <c r="M21" s="50">
        <f t="shared" si="5"/>
        <v>38.31</v>
      </c>
    </row>
    <row r="22" spans="1:13" x14ac:dyDescent="0.2">
      <c r="A22" s="35">
        <v>20</v>
      </c>
      <c r="B22" s="22">
        <f t="shared" si="0"/>
        <v>0.3490658503988659</v>
      </c>
      <c r="C22" s="26">
        <f t="shared" si="1"/>
        <v>0.36</v>
      </c>
      <c r="D22" s="25">
        <v>50</v>
      </c>
      <c r="E22" s="23">
        <f t="shared" si="2"/>
        <v>0.87266462599716477</v>
      </c>
      <c r="F22" s="28">
        <f t="shared" si="6"/>
        <v>1.19</v>
      </c>
      <c r="G22" s="27">
        <v>80</v>
      </c>
      <c r="H22" s="24">
        <f t="shared" si="3"/>
        <v>1.3962634015954636</v>
      </c>
      <c r="I22" s="36">
        <f t="shared" si="7"/>
        <v>5.67</v>
      </c>
      <c r="K22" s="49">
        <v>0.8</v>
      </c>
      <c r="L22" s="21">
        <f t="shared" si="4"/>
        <v>0.67474094222355274</v>
      </c>
      <c r="M22" s="50">
        <f t="shared" si="5"/>
        <v>38.659999999999997</v>
      </c>
    </row>
    <row r="23" spans="1:13" x14ac:dyDescent="0.2">
      <c r="A23" s="35">
        <v>21</v>
      </c>
      <c r="B23" s="22">
        <f t="shared" si="0"/>
        <v>0.36651914291880922</v>
      </c>
      <c r="C23" s="26">
        <f t="shared" si="1"/>
        <v>0.38</v>
      </c>
      <c r="D23" s="25">
        <v>51</v>
      </c>
      <c r="E23" s="23">
        <f t="shared" si="2"/>
        <v>0.89011791851710798</v>
      </c>
      <c r="F23" s="28">
        <f t="shared" si="6"/>
        <v>1.23</v>
      </c>
      <c r="G23" s="27">
        <v>81</v>
      </c>
      <c r="H23" s="24">
        <f t="shared" si="3"/>
        <v>1.4137166941154069</v>
      </c>
      <c r="I23" s="36">
        <f t="shared" si="7"/>
        <v>6.31</v>
      </c>
      <c r="K23" s="49">
        <v>0.81</v>
      </c>
      <c r="L23" s="21">
        <f t="shared" si="4"/>
        <v>0.68080882891582761</v>
      </c>
      <c r="M23" s="50">
        <f t="shared" si="5"/>
        <v>39.01</v>
      </c>
    </row>
    <row r="24" spans="1:13" x14ac:dyDescent="0.2">
      <c r="A24" s="35">
        <v>22</v>
      </c>
      <c r="B24" s="22">
        <f t="shared" si="0"/>
        <v>0.38397243543875248</v>
      </c>
      <c r="C24" s="26">
        <f t="shared" si="1"/>
        <v>0.4</v>
      </c>
      <c r="D24" s="25">
        <v>52</v>
      </c>
      <c r="E24" s="23">
        <f t="shared" si="2"/>
        <v>0.9075712110370513</v>
      </c>
      <c r="F24" s="28">
        <f t="shared" si="6"/>
        <v>1.28</v>
      </c>
      <c r="G24" s="27">
        <v>82</v>
      </c>
      <c r="H24" s="24">
        <f t="shared" si="3"/>
        <v>1.4311699866353502</v>
      </c>
      <c r="I24" s="36">
        <f t="shared" si="7"/>
        <v>7.12</v>
      </c>
      <c r="K24" s="49">
        <v>0.82</v>
      </c>
      <c r="L24" s="21">
        <f t="shared" si="4"/>
        <v>0.68681764975864523</v>
      </c>
      <c r="M24" s="50">
        <f t="shared" si="5"/>
        <v>39.35</v>
      </c>
    </row>
    <row r="25" spans="1:13" x14ac:dyDescent="0.2">
      <c r="A25" s="35">
        <v>23</v>
      </c>
      <c r="B25" s="22">
        <f t="shared" si="0"/>
        <v>0.40142572795869574</v>
      </c>
      <c r="C25" s="26">
        <f t="shared" si="1"/>
        <v>0.42</v>
      </c>
      <c r="D25" s="25">
        <v>53</v>
      </c>
      <c r="E25" s="23">
        <f t="shared" si="2"/>
        <v>0.92502450355699462</v>
      </c>
      <c r="F25" s="28">
        <f t="shared" si="6"/>
        <v>1.33</v>
      </c>
      <c r="G25" s="27">
        <v>83</v>
      </c>
      <c r="H25" s="24">
        <f t="shared" si="3"/>
        <v>1.4486232791552935</v>
      </c>
      <c r="I25" s="36">
        <f t="shared" si="7"/>
        <v>8.14</v>
      </c>
      <c r="K25" s="49">
        <v>0.83</v>
      </c>
      <c r="L25" s="21">
        <f t="shared" si="4"/>
        <v>0.69276783539712217</v>
      </c>
      <c r="M25" s="50">
        <f t="shared" si="5"/>
        <v>39.69</v>
      </c>
    </row>
    <row r="26" spans="1:13" x14ac:dyDescent="0.2">
      <c r="A26" s="35">
        <v>24</v>
      </c>
      <c r="B26" s="22">
        <f t="shared" si="0"/>
        <v>0.41887902047863906</v>
      </c>
      <c r="C26" s="26">
        <f t="shared" si="1"/>
        <v>0.45</v>
      </c>
      <c r="D26" s="25">
        <v>54</v>
      </c>
      <c r="E26" s="23">
        <f t="shared" si="2"/>
        <v>0.94247779607693793</v>
      </c>
      <c r="F26" s="28">
        <f t="shared" si="6"/>
        <v>1.38</v>
      </c>
      <c r="G26" s="27">
        <v>84</v>
      </c>
      <c r="H26" s="24">
        <f t="shared" si="3"/>
        <v>1.4660765716752369</v>
      </c>
      <c r="I26" s="36">
        <f t="shared" si="7"/>
        <v>9.51</v>
      </c>
      <c r="K26" s="49">
        <v>0.84</v>
      </c>
      <c r="L26" s="21">
        <f t="shared" si="4"/>
        <v>0.69865982472146315</v>
      </c>
      <c r="M26" s="50">
        <f t="shared" si="5"/>
        <v>40.03</v>
      </c>
    </row>
    <row r="27" spans="1:13" x14ac:dyDescent="0.2">
      <c r="A27" s="35">
        <v>25</v>
      </c>
      <c r="B27" s="22">
        <f t="shared" si="0"/>
        <v>0.43633231299858238</v>
      </c>
      <c r="C27" s="26">
        <f t="shared" si="1"/>
        <v>0.47</v>
      </c>
      <c r="D27" s="25">
        <v>55</v>
      </c>
      <c r="E27" s="23">
        <f t="shared" si="2"/>
        <v>0.95993108859688125</v>
      </c>
      <c r="F27" s="28">
        <f t="shared" si="6"/>
        <v>1.43</v>
      </c>
      <c r="G27" s="27">
        <v>85</v>
      </c>
      <c r="H27" s="24">
        <f t="shared" si="3"/>
        <v>1.48352986419518</v>
      </c>
      <c r="I27" s="36">
        <f t="shared" si="7"/>
        <v>11.43</v>
      </c>
      <c r="K27" s="49">
        <v>0.85</v>
      </c>
      <c r="L27" s="21">
        <f t="shared" si="4"/>
        <v>0.70449406424221772</v>
      </c>
      <c r="M27" s="50">
        <f t="shared" si="5"/>
        <v>40.36</v>
      </c>
    </row>
    <row r="28" spans="1:13" x14ac:dyDescent="0.2">
      <c r="A28" s="35">
        <v>26</v>
      </c>
      <c r="B28" s="22">
        <f t="shared" si="0"/>
        <v>0.45378560551852565</v>
      </c>
      <c r="C28" s="26">
        <f t="shared" si="1"/>
        <v>0.49</v>
      </c>
      <c r="D28" s="25">
        <v>56</v>
      </c>
      <c r="E28" s="23">
        <f t="shared" si="2"/>
        <v>0.97738438111682457</v>
      </c>
      <c r="F28" s="28">
        <f t="shared" si="6"/>
        <v>1.48</v>
      </c>
      <c r="G28" s="27">
        <v>86</v>
      </c>
      <c r="H28" s="24">
        <f t="shared" si="3"/>
        <v>1.5009831567151235</v>
      </c>
      <c r="I28" s="36">
        <f t="shared" si="7"/>
        <v>14.3</v>
      </c>
      <c r="K28" s="49">
        <v>0.86</v>
      </c>
      <c r="L28" s="21">
        <f t="shared" si="4"/>
        <v>0.71027100748668626</v>
      </c>
      <c r="M28" s="50">
        <f t="shared" si="5"/>
        <v>40.700000000000003</v>
      </c>
    </row>
    <row r="29" spans="1:13" x14ac:dyDescent="0.2">
      <c r="A29" s="35">
        <v>27</v>
      </c>
      <c r="B29" s="22">
        <f t="shared" si="0"/>
        <v>0.47123889803846897</v>
      </c>
      <c r="C29" s="26">
        <f t="shared" si="1"/>
        <v>0.51</v>
      </c>
      <c r="D29" s="25">
        <v>57</v>
      </c>
      <c r="E29" s="23">
        <f t="shared" si="2"/>
        <v>0.99483767363676778</v>
      </c>
      <c r="F29" s="28">
        <f t="shared" si="6"/>
        <v>1.54</v>
      </c>
      <c r="G29" s="27">
        <v>87</v>
      </c>
      <c r="H29" s="24">
        <f t="shared" si="3"/>
        <v>1.5184364492350666</v>
      </c>
      <c r="I29" s="36">
        <f t="shared" si="7"/>
        <v>19.079999999999998</v>
      </c>
      <c r="K29" s="49">
        <v>0.87</v>
      </c>
      <c r="L29" s="21">
        <f t="shared" si="4"/>
        <v>0.71599111441630015</v>
      </c>
      <c r="M29" s="50">
        <f t="shared" si="5"/>
        <v>41.02</v>
      </c>
    </row>
    <row r="30" spans="1:13" x14ac:dyDescent="0.2">
      <c r="A30" s="35">
        <v>28</v>
      </c>
      <c r="B30" s="22">
        <f t="shared" si="0"/>
        <v>0.48869219055841229</v>
      </c>
      <c r="C30" s="26">
        <f t="shared" si="1"/>
        <v>0.53</v>
      </c>
      <c r="D30" s="25">
        <v>58</v>
      </c>
      <c r="E30" s="23">
        <f t="shared" si="2"/>
        <v>1.0122909661567112</v>
      </c>
      <c r="F30" s="28">
        <f t="shared" si="6"/>
        <v>1.6</v>
      </c>
      <c r="G30" s="27">
        <v>88</v>
      </c>
      <c r="H30" s="24">
        <f t="shared" si="3"/>
        <v>1.5358897417550099</v>
      </c>
      <c r="I30" s="36">
        <f t="shared" si="7"/>
        <v>28.64</v>
      </c>
      <c r="K30" s="49">
        <v>0.88</v>
      </c>
      <c r="L30" s="21">
        <f t="shared" si="4"/>
        <v>0.72165485086476122</v>
      </c>
      <c r="M30" s="50">
        <f t="shared" si="5"/>
        <v>41.35</v>
      </c>
    </row>
    <row r="31" spans="1:13" x14ac:dyDescent="0.2">
      <c r="A31" s="35">
        <v>29</v>
      </c>
      <c r="B31" s="22">
        <f t="shared" si="0"/>
        <v>0.50614548307835561</v>
      </c>
      <c r="C31" s="26">
        <f t="shared" si="1"/>
        <v>0.55000000000000004</v>
      </c>
      <c r="D31" s="25">
        <v>59</v>
      </c>
      <c r="E31" s="23">
        <f t="shared" si="2"/>
        <v>1.0297442586766543</v>
      </c>
      <c r="F31" s="28">
        <f t="shared" si="6"/>
        <v>1.66</v>
      </c>
      <c r="G31" s="27">
        <v>89</v>
      </c>
      <c r="H31" s="24">
        <f t="shared" si="3"/>
        <v>1.5533430342749532</v>
      </c>
      <c r="I31" s="36">
        <f t="shared" si="7"/>
        <v>57.29</v>
      </c>
      <c r="K31" s="49">
        <v>0.89</v>
      </c>
      <c r="L31" s="21">
        <f t="shared" si="4"/>
        <v>0.72726268799669036</v>
      </c>
      <c r="M31" s="50">
        <f t="shared" si="5"/>
        <v>41.67</v>
      </c>
    </row>
    <row r="32" spans="1:13" ht="13.5" thickBot="1" x14ac:dyDescent="0.25">
      <c r="A32" s="37">
        <v>30</v>
      </c>
      <c r="B32" s="38">
        <f t="shared" si="0"/>
        <v>0.52359877559829882</v>
      </c>
      <c r="C32" s="39">
        <f t="shared" si="1"/>
        <v>0.57999999999999996</v>
      </c>
      <c r="D32" s="40">
        <v>60</v>
      </c>
      <c r="E32" s="41">
        <f t="shared" si="2"/>
        <v>1.0471975511965976</v>
      </c>
      <c r="F32" s="42">
        <f t="shared" si="6"/>
        <v>1.73</v>
      </c>
      <c r="G32" s="43">
        <v>90</v>
      </c>
      <c r="H32" s="44">
        <f t="shared" si="3"/>
        <v>1.5707963267948966</v>
      </c>
      <c r="I32" s="45"/>
      <c r="K32" s="51">
        <v>0.9</v>
      </c>
      <c r="L32" s="52">
        <f t="shared" si="4"/>
        <v>0.73281510178650655</v>
      </c>
      <c r="M32" s="53">
        <f t="shared" si="5"/>
        <v>41.99</v>
      </c>
    </row>
    <row r="33" spans="1:1" ht="13.5" thickTop="1" x14ac:dyDescent="0.2"/>
    <row r="34" spans="1:1" ht="15" x14ac:dyDescent="0.25">
      <c r="A34" s="20" t="s">
        <v>23</v>
      </c>
    </row>
    <row r="35" spans="1:1" ht="15" x14ac:dyDescent="0.25">
      <c r="A35" s="20" t="s">
        <v>15</v>
      </c>
    </row>
  </sheetData>
  <sheetProtection algorithmName="SHA-512" hashValue="CUbuQvxGWF86oYPonHx6wG/zsQv6QN7r8uCodL6BpHPibhEKmGTQDzup2FDsiCUlldWbDdSQRtplT7WXmf94cQ==" saltValue="JnVG0UDMaU3Prf1g4EAjRw==" spinCount="100000" sheet="1" objects="1" scenario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Σχολείο Υπολογίστε R  Γης</vt:lpstr>
      <vt:lpstr>2 Σχολεία Υπολογίστε R  Γης </vt:lpstr>
      <vt:lpstr>Πίνακας ευρεσης εφ. γωνιας</vt:lpstr>
    </vt:vector>
  </TitlesOfParts>
  <Company>ddens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ΕΚΦΕ ΣΕΡΡΩΝ;Μανδηλιώτης Σωτήρης</dc:creator>
  <cp:lastModifiedBy>Sotiris</cp:lastModifiedBy>
  <dcterms:created xsi:type="dcterms:W3CDTF">2013-03-20T11:09:48Z</dcterms:created>
  <dcterms:modified xsi:type="dcterms:W3CDTF">2018-03-08T21:35:02Z</dcterms:modified>
</cp:coreProperties>
</file>